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180" windowWidth="3660" windowHeight="2700" tabRatio="948"/>
  </bookViews>
  <sheets>
    <sheet name="BU Sect &amp; ECGC Control Room" sheetId="47" r:id="rId1"/>
    <sheet name="MR G.02 to MR G.04 (DFI)" sheetId="34" r:id="rId2"/>
    <sheet name="Additional BR (Plenary day)" sheetId="38" r:id="rId3"/>
    <sheet name="Breakout rooms" sheetId="37" r:id="rId4"/>
    <sheet name="Ballroom " sheetId="45" r:id="rId5"/>
    <sheet name="Hall 3 (Plenary)" sheetId="44" r:id="rId6"/>
    <sheet name="Hall 3 (INV)" sheetId="43" r:id="rId7"/>
    <sheet name="Hall 2 (ST)" sheetId="40" r:id="rId8"/>
    <sheet name="Hall 1 (PCCC)" sheetId="41" r:id="rId9"/>
    <sheet name="Poolside Lawns" sheetId="42" r:id="rId10"/>
    <sheet name="Hall 1 (PCCW)" sheetId="35" r:id="rId11"/>
    <sheet name="Hall 3 (MLT)" sheetId="36" r:id="rId12"/>
    <sheet name="MR G.03 (RCG)" sheetId="33" r:id="rId13"/>
    <sheet name="MR G.02 (MC)" sheetId="39" r:id="rId14"/>
    <sheet name="Consolidated Sheet" sheetId="3" r:id="rId15"/>
  </sheets>
  <definedNames>
    <definedName name="_xlnm._FilterDatabase" localSheetId="14" hidden="1">'Consolidated Sheet'!$B$3:$F$16</definedName>
    <definedName name="_xlnm.Print_Area" localSheetId="3">'Breakout rooms'!$A$1:$I$62</definedName>
    <definedName name="_xlnm.Print_Area" localSheetId="14">'Consolidated Sheet'!$A$1:$G$22</definedName>
    <definedName name="_xlnm.Print_Area" localSheetId="8">'Hall 1 (PCCC)'!$A$1:$I$46</definedName>
    <definedName name="_xlnm.Print_Area" localSheetId="10">'Hall 1 (PCCW)'!$A$1:$I$40</definedName>
    <definedName name="_xlnm.Print_Area" localSheetId="7">'Hall 2 (ST)'!$A$1:$I$48</definedName>
    <definedName name="_xlnm.Print_Area" localSheetId="6">'Hall 3 (INV)'!$A$1:$I$50</definedName>
  </definedNames>
  <calcPr calcId="145621"/>
</workbook>
</file>

<file path=xl/calcChain.xml><?xml version="1.0" encoding="utf-8"?>
<calcChain xmlns="http://schemas.openxmlformats.org/spreadsheetml/2006/main">
  <c r="F16" i="3" l="1"/>
  <c r="F15" i="3"/>
  <c r="F13" i="3"/>
  <c r="F10" i="3"/>
  <c r="F8" i="3"/>
  <c r="F7" i="3"/>
  <c r="F6" i="3"/>
  <c r="F5" i="3"/>
  <c r="F4" i="3"/>
  <c r="H47" i="40"/>
  <c r="H23" i="40"/>
  <c r="H19" i="40" l="1"/>
  <c r="H34" i="43" l="1"/>
  <c r="H34" i="36"/>
  <c r="H38" i="43" l="1"/>
  <c r="H39" i="43"/>
  <c r="H40" i="43"/>
  <c r="H37" i="43"/>
  <c r="H41" i="43" s="1"/>
  <c r="H27" i="44" l="1"/>
  <c r="E31" i="43"/>
  <c r="H38" i="36"/>
  <c r="H39" i="36"/>
  <c r="H40" i="36"/>
  <c r="H37" i="36"/>
  <c r="H32" i="35"/>
  <c r="H13" i="37"/>
  <c r="H14" i="37"/>
  <c r="H15" i="37"/>
  <c r="H16" i="37"/>
  <c r="H41" i="36" l="1"/>
  <c r="H57" i="37"/>
  <c r="H51" i="37"/>
  <c r="H27" i="37"/>
  <c r="H13" i="39"/>
  <c r="H13" i="44"/>
  <c r="H13" i="43"/>
  <c r="H14" i="43"/>
  <c r="H14" i="40"/>
  <c r="H14" i="41"/>
  <c r="H13" i="36"/>
  <c r="H29" i="45"/>
  <c r="H26" i="38"/>
  <c r="H46" i="44"/>
  <c r="H45" i="44"/>
  <c r="H42" i="44"/>
  <c r="H41" i="44"/>
  <c r="H40" i="44"/>
  <c r="H39" i="44"/>
  <c r="H38" i="44"/>
  <c r="H35" i="44"/>
  <c r="H34" i="44"/>
  <c r="H33" i="44"/>
  <c r="H32" i="44"/>
  <c r="H31" i="44"/>
  <c r="H30" i="44"/>
  <c r="H26" i="44"/>
  <c r="H25" i="44"/>
  <c r="H24" i="44"/>
  <c r="H44" i="43"/>
  <c r="H43" i="43"/>
  <c r="H33" i="43"/>
  <c r="H32" i="43"/>
  <c r="H31" i="43"/>
  <c r="H28" i="43"/>
  <c r="H27" i="43"/>
  <c r="H26" i="43"/>
  <c r="H25" i="43"/>
  <c r="H24" i="43"/>
  <c r="H44" i="36"/>
  <c r="H43" i="36"/>
  <c r="H33" i="36"/>
  <c r="H32" i="36"/>
  <c r="E31" i="36"/>
  <c r="H31" i="36" s="1"/>
  <c r="H35" i="36" s="1"/>
  <c r="H28" i="36"/>
  <c r="H27" i="36"/>
  <c r="H26" i="36"/>
  <c r="H25" i="36"/>
  <c r="H24" i="36"/>
  <c r="H45" i="40"/>
  <c r="H44" i="40"/>
  <c r="H41" i="40"/>
  <c r="H40" i="40"/>
  <c r="H39" i="40"/>
  <c r="H38" i="40"/>
  <c r="H35" i="40"/>
  <c r="H34" i="40"/>
  <c r="H33" i="40"/>
  <c r="H32" i="40"/>
  <c r="H29" i="40"/>
  <c r="H28" i="40"/>
  <c r="H27" i="40"/>
  <c r="H26" i="40"/>
  <c r="H25" i="40"/>
  <c r="H38" i="35"/>
  <c r="H35" i="35"/>
  <c r="H34" i="35"/>
  <c r="H33" i="35"/>
  <c r="H36" i="35" s="1"/>
  <c r="H29" i="35"/>
  <c r="H28" i="35"/>
  <c r="H27" i="35"/>
  <c r="H24" i="35"/>
  <c r="H23" i="35"/>
  <c r="H22" i="35"/>
  <c r="H21" i="35"/>
  <c r="H44" i="41"/>
  <c r="H43" i="41"/>
  <c r="H40" i="41"/>
  <c r="H39" i="41"/>
  <c r="H38" i="41"/>
  <c r="H37" i="41"/>
  <c r="H34" i="41"/>
  <c r="H33" i="41"/>
  <c r="H32" i="41"/>
  <c r="H31" i="41"/>
  <c r="H28" i="41"/>
  <c r="H27" i="41"/>
  <c r="H26" i="41"/>
  <c r="H25" i="41"/>
  <c r="H24" i="41"/>
  <c r="E27" i="38"/>
  <c r="H27" i="38" s="1"/>
  <c r="H23" i="38"/>
  <c r="H22" i="38"/>
  <c r="H21" i="38"/>
  <c r="H20" i="38"/>
  <c r="H24" i="45"/>
  <c r="H23" i="33"/>
  <c r="H24" i="39"/>
  <c r="H31" i="33"/>
  <c r="E28" i="33"/>
  <c r="H28" i="33" s="1"/>
  <c r="E27" i="33"/>
  <c r="H27" i="33" s="1"/>
  <c r="H24" i="33"/>
  <c r="H22" i="33"/>
  <c r="H21" i="33"/>
  <c r="H21" i="37"/>
  <c r="H20" i="37"/>
  <c r="H50" i="37"/>
  <c r="H32" i="39"/>
  <c r="E29" i="39"/>
  <c r="H29" i="39" s="1"/>
  <c r="E28" i="39"/>
  <c r="H28" i="39" s="1"/>
  <c r="H25" i="39"/>
  <c r="H23" i="39"/>
  <c r="H22" i="39"/>
  <c r="H38" i="34"/>
  <c r="H35" i="34"/>
  <c r="E34" i="34"/>
  <c r="H34" i="34" s="1"/>
  <c r="H33" i="34"/>
  <c r="E32" i="34"/>
  <c r="H32" i="34" s="1"/>
  <c r="H29" i="34"/>
  <c r="H28" i="34"/>
  <c r="H30" i="34" s="1"/>
  <c r="H25" i="34"/>
  <c r="H24" i="34"/>
  <c r="H23" i="34"/>
  <c r="H22" i="34"/>
  <c r="H21" i="34"/>
  <c r="H60" i="37"/>
  <c r="H56" i="37"/>
  <c r="E55" i="37"/>
  <c r="H55" i="37" s="1"/>
  <c r="H52" i="37"/>
  <c r="H49" i="37"/>
  <c r="H46" i="37"/>
  <c r="H45" i="37"/>
  <c r="H44" i="37"/>
  <c r="H43" i="37"/>
  <c r="H42" i="37"/>
  <c r="H26" i="37"/>
  <c r="E25" i="37"/>
  <c r="H25" i="37" s="1"/>
  <c r="H22" i="37"/>
  <c r="H19" i="37"/>
  <c r="H36" i="40" l="1"/>
  <c r="H42" i="40"/>
  <c r="H46" i="40"/>
  <c r="H23" i="37"/>
  <c r="H53" i="37"/>
  <c r="H47" i="44"/>
  <c r="H35" i="43"/>
  <c r="H47" i="37"/>
  <c r="H45" i="43"/>
  <c r="H36" i="34"/>
  <c r="H26" i="34"/>
  <c r="H43" i="44"/>
  <c r="H36" i="44"/>
  <c r="H28" i="44"/>
  <c r="H29" i="43"/>
  <c r="H30" i="40"/>
  <c r="H29" i="41"/>
  <c r="H41" i="41"/>
  <c r="H35" i="41"/>
  <c r="H45" i="41"/>
  <c r="H45" i="36"/>
  <c r="H29" i="36"/>
  <c r="H30" i="35"/>
  <c r="H25" i="35"/>
  <c r="H28" i="38"/>
  <c r="H24" i="38"/>
  <c r="H58" i="37"/>
  <c r="H28" i="37"/>
  <c r="H29" i="33"/>
  <c r="H25" i="33"/>
  <c r="H26" i="39"/>
  <c r="H30" i="39"/>
  <c r="H61" i="37" l="1"/>
  <c r="H18" i="33"/>
  <c r="H15" i="35" l="1"/>
  <c r="H13" i="35"/>
  <c r="H14" i="47" l="1"/>
  <c r="H13" i="47"/>
  <c r="H15" i="47" l="1"/>
  <c r="F17" i="3" s="1"/>
  <c r="E30" i="45"/>
  <c r="H30" i="45" s="1"/>
  <c r="H31" i="45" s="1"/>
  <c r="H26" i="45"/>
  <c r="H25" i="45"/>
  <c r="H23" i="45"/>
  <c r="H20" i="45"/>
  <c r="H19" i="45"/>
  <c r="H18" i="45"/>
  <c r="H17" i="45"/>
  <c r="H16" i="45"/>
  <c r="H15" i="45"/>
  <c r="H14" i="45"/>
  <c r="H21" i="44"/>
  <c r="H20" i="44"/>
  <c r="H19" i="44"/>
  <c r="H18" i="44"/>
  <c r="H17" i="44"/>
  <c r="H16" i="44"/>
  <c r="H15" i="44"/>
  <c r="H14" i="44"/>
  <c r="H12" i="44"/>
  <c r="H11" i="44"/>
  <c r="H21" i="43"/>
  <c r="H20" i="43"/>
  <c r="H19" i="43"/>
  <c r="H18" i="43"/>
  <c r="H17" i="43"/>
  <c r="H16" i="43"/>
  <c r="H15" i="43"/>
  <c r="H12" i="43"/>
  <c r="H11" i="43"/>
  <c r="H16" i="42"/>
  <c r="H15" i="42"/>
  <c r="H14" i="42"/>
  <c r="H21" i="41"/>
  <c r="H20" i="41"/>
  <c r="H19" i="41"/>
  <c r="H18" i="41"/>
  <c r="H17" i="41"/>
  <c r="H16" i="41"/>
  <c r="H15" i="41"/>
  <c r="H13" i="41"/>
  <c r="H12" i="41"/>
  <c r="H22" i="40"/>
  <c r="H21" i="40"/>
  <c r="H20" i="40"/>
  <c r="H18" i="40"/>
  <c r="H17" i="40"/>
  <c r="H16" i="40"/>
  <c r="H15" i="40"/>
  <c r="H13" i="40"/>
  <c r="H12" i="40"/>
  <c r="H19" i="39"/>
  <c r="H18" i="39"/>
  <c r="H17" i="39"/>
  <c r="H16" i="39"/>
  <c r="H15" i="39"/>
  <c r="H14" i="39"/>
  <c r="H12" i="39"/>
  <c r="H21" i="45" l="1"/>
  <c r="H17" i="42"/>
  <c r="H27" i="45"/>
  <c r="H32" i="45" s="1"/>
  <c r="H22" i="44"/>
  <c r="H48" i="44" s="1"/>
  <c r="H22" i="43"/>
  <c r="H22" i="41"/>
  <c r="H46" i="41" s="1"/>
  <c r="F9" i="3" s="1"/>
  <c r="H20" i="39"/>
  <c r="H15" i="33"/>
  <c r="H16" i="33"/>
  <c r="H17" i="33"/>
  <c r="H18" i="42" l="1"/>
  <c r="F12" i="3"/>
  <c r="H46" i="43"/>
  <c r="F11" i="3" s="1"/>
  <c r="H33" i="39"/>
  <c r="H14" i="38"/>
  <c r="H15" i="38"/>
  <c r="H16" i="38"/>
  <c r="H17" i="38"/>
  <c r="H13" i="38"/>
  <c r="H12" i="37"/>
  <c r="H12" i="33"/>
  <c r="H13" i="33"/>
  <c r="H14" i="33"/>
  <c r="H14" i="34"/>
  <c r="H15" i="34"/>
  <c r="H16" i="34"/>
  <c r="H17" i="34"/>
  <c r="H18" i="34"/>
  <c r="H13" i="34"/>
  <c r="H12" i="34"/>
  <c r="H18" i="38" l="1"/>
  <c r="H29" i="38" s="1"/>
  <c r="H19" i="34"/>
  <c r="H17" i="37"/>
  <c r="H29" i="37" s="1"/>
  <c r="F14" i="3" s="1"/>
  <c r="H19" i="33"/>
  <c r="H32" i="33" s="1"/>
  <c r="H18" i="35"/>
  <c r="H17" i="35"/>
  <c r="H39" i="34" l="1"/>
  <c r="H21" i="36"/>
  <c r="H20" i="36"/>
  <c r="H18" i="36" l="1"/>
  <c r="H19" i="36"/>
  <c r="H17" i="36"/>
  <c r="H16" i="36"/>
  <c r="H15" i="36"/>
  <c r="H14" i="36"/>
  <c r="H12" i="36"/>
  <c r="H11" i="36"/>
  <c r="H12" i="35"/>
  <c r="H14" i="35"/>
  <c r="H16" i="35"/>
  <c r="H22" i="36" l="1"/>
  <c r="H46" i="36" s="1"/>
  <c r="H19" i="35"/>
  <c r="H39" i="35" s="1"/>
  <c r="F18" i="3" l="1"/>
  <c r="F19" i="3" s="1"/>
  <c r="F20" i="3" s="1"/>
</calcChain>
</file>

<file path=xl/sharedStrings.xml><?xml version="1.0" encoding="utf-8"?>
<sst xmlns="http://schemas.openxmlformats.org/spreadsheetml/2006/main" count="736" uniqueCount="188">
  <si>
    <t>S. No.</t>
  </si>
  <si>
    <t>Venue</t>
  </si>
  <si>
    <t>Event</t>
  </si>
  <si>
    <t>Charges</t>
  </si>
  <si>
    <t>S No</t>
  </si>
  <si>
    <t>CATEGORY</t>
  </si>
  <si>
    <t>QUANTITY</t>
  </si>
  <si>
    <t>NO. OF DAYS</t>
  </si>
  <si>
    <t>UNIT RATE</t>
  </si>
  <si>
    <t>TOTAL</t>
  </si>
  <si>
    <t xml:space="preserve">GROSS TOTAL </t>
  </si>
  <si>
    <t>SPECIFICATIONS</t>
  </si>
  <si>
    <t>Setup Handover Time  :</t>
  </si>
  <si>
    <t>Dry Run Timing              :</t>
  </si>
  <si>
    <t>Show Begins At             :</t>
  </si>
  <si>
    <t>Show Days :</t>
  </si>
  <si>
    <t>End Date    :</t>
  </si>
  <si>
    <t>Start Date  :</t>
  </si>
  <si>
    <t>SESSION     :</t>
  </si>
  <si>
    <t>VENUE        :</t>
  </si>
  <si>
    <t>TBA</t>
  </si>
  <si>
    <t>GST @ 18%</t>
  </si>
  <si>
    <t>Sub Total 1</t>
  </si>
  <si>
    <t>STYLING</t>
  </si>
  <si>
    <t>SOUND</t>
  </si>
  <si>
    <t>Wireless Handheld Microphone</t>
  </si>
  <si>
    <t>Microphone Mixer</t>
  </si>
  <si>
    <t>Sound System (Indoor Roof Mounted Speakers) / Bose L1</t>
  </si>
  <si>
    <t>VISION</t>
  </si>
  <si>
    <t>Laptop</t>
  </si>
  <si>
    <t>20th Oct 2019</t>
  </si>
  <si>
    <t>22nd Oct 2019</t>
  </si>
  <si>
    <t>MRG 02</t>
  </si>
  <si>
    <t>9 X 9 Screen (1 Number)</t>
  </si>
  <si>
    <t>MRG 03</t>
  </si>
  <si>
    <t>24th Oct 2019</t>
  </si>
  <si>
    <t>16 Microphone Mixer</t>
  </si>
  <si>
    <t>Lawns</t>
  </si>
  <si>
    <t xml:space="preserve"> Pool Side Lawn Reception</t>
  </si>
  <si>
    <t>Sound System</t>
  </si>
  <si>
    <t xml:space="preserve"> Bose L1 / JBL</t>
  </si>
  <si>
    <t>LIGHTS</t>
  </si>
  <si>
    <t>LED Parcans</t>
  </si>
  <si>
    <t>Lighting Control Board</t>
  </si>
  <si>
    <t>Lighting Stands</t>
  </si>
  <si>
    <t>Hall 1</t>
  </si>
  <si>
    <t>21st Oct 2019</t>
  </si>
  <si>
    <t xml:space="preserve"> CCS 800 / DCN</t>
  </si>
  <si>
    <t>Controller Unit</t>
  </si>
  <si>
    <t>Bose L1 / JBL</t>
  </si>
  <si>
    <t>Audio Recording</t>
  </si>
  <si>
    <t>Hall 2</t>
  </si>
  <si>
    <t>Hall 3</t>
  </si>
  <si>
    <t>JBL / Bose / EV</t>
  </si>
  <si>
    <t>Delay Speakers</t>
  </si>
  <si>
    <t>GENSET</t>
  </si>
  <si>
    <t>Processor and Switcher</t>
  </si>
  <si>
    <t>Slide Changer</t>
  </si>
  <si>
    <t>62.5 KVA Genset (8 Hours shift with diesel) - Sound</t>
  </si>
  <si>
    <t>42" Plasma Monitor</t>
  </si>
  <si>
    <t>23rd Oct 2019</t>
  </si>
  <si>
    <t>Gooseneck Microphones (6 For Head Table and 80 for delegate tables)</t>
  </si>
  <si>
    <t xml:space="preserve"> Date</t>
  </si>
  <si>
    <t>MRG 02 &amp; 03</t>
  </si>
  <si>
    <t>24th Oct</t>
  </si>
  <si>
    <t>21st Oct</t>
  </si>
  <si>
    <t>22nd Oct</t>
  </si>
  <si>
    <t>23rd Oct</t>
  </si>
  <si>
    <t>Powerpacks</t>
  </si>
  <si>
    <t>English Speaking Technician</t>
  </si>
  <si>
    <t>MLT Conference</t>
  </si>
  <si>
    <t>Welcome Reception</t>
  </si>
  <si>
    <t xml:space="preserve">Wireless Handheld Microphone </t>
  </si>
  <si>
    <t>MC Meeting</t>
  </si>
  <si>
    <t>Wireless Lapel Microphone / Collar Mike</t>
  </si>
  <si>
    <t>RCG Conference</t>
  </si>
  <si>
    <t>Gooseneck Microphones (3 For Head Table and 15 for delegate tables)</t>
  </si>
  <si>
    <t>0.04/1.03/1.04</t>
  </si>
  <si>
    <t>NO. OF ROOMS</t>
  </si>
  <si>
    <t>Ballroom</t>
  </si>
  <si>
    <t>Executive Lunch</t>
  </si>
  <si>
    <t>Plenary</t>
  </si>
  <si>
    <t>Wireless Lapel Microphone / Collar Mikes</t>
  </si>
  <si>
    <t>Gooseneck Microphones (6 For Head Table and 45 for delegate tables)</t>
  </si>
  <si>
    <t>Gooseneck Microphones (6 For Head Table and 40 for delegate tables)</t>
  </si>
  <si>
    <t>Gooseneck Microphones (6 For Head Table and 30 for delegate tables)</t>
  </si>
  <si>
    <t>Wireless Handheld Microphone (4 For Head Table and 13 for round tables)</t>
  </si>
  <si>
    <t>DFI/Capacity Sharing Marketplace</t>
  </si>
  <si>
    <t>Gooseneck Microphones (3 for Head Table and 15 for delegate tables)</t>
  </si>
  <si>
    <t>3 separate Breakout Rooms</t>
  </si>
  <si>
    <t>English Speaking technician</t>
  </si>
  <si>
    <t>MLT</t>
  </si>
  <si>
    <t>ST</t>
  </si>
  <si>
    <t>INV</t>
  </si>
  <si>
    <t>Pool Side Lawn</t>
  </si>
  <si>
    <t>DFI and Capacity sharing Marketplace</t>
  </si>
  <si>
    <t>20th Oct</t>
  </si>
  <si>
    <t>MC</t>
  </si>
  <si>
    <t>RCG</t>
  </si>
  <si>
    <t>21-23rd Oct</t>
  </si>
  <si>
    <t>13.30 - 15.30</t>
  </si>
  <si>
    <t>16.00 - 18.00</t>
  </si>
  <si>
    <t>PCC Workshop</t>
  </si>
  <si>
    <t>09.00 - 17.00</t>
  </si>
  <si>
    <t>09.00 - 17.30</t>
  </si>
  <si>
    <t>09:00-17:30</t>
  </si>
  <si>
    <t>MRG 02, 03 and 04</t>
  </si>
  <si>
    <t>09:00-16:00</t>
  </si>
  <si>
    <t>18:30-21:00</t>
  </si>
  <si>
    <t>0.04, 1.03 and 1.04</t>
  </si>
  <si>
    <t>2 Break Out Rooms</t>
  </si>
  <si>
    <t>PCCW</t>
  </si>
  <si>
    <t>Quotation for hiring of Technical Equipments for the BU AGM 2019</t>
  </si>
  <si>
    <t>Organiser Suite 2 and MRG.01</t>
  </si>
  <si>
    <t>19th Oct 2019</t>
  </si>
  <si>
    <t>BU Secretariat &amp; ECGC Control Room</t>
  </si>
  <si>
    <t>07.00 - 18.00</t>
  </si>
  <si>
    <t>Org. Suite 2 &amp; MRG.01</t>
  </si>
  <si>
    <t>19th Oct - 24th Oct</t>
  </si>
  <si>
    <t>BU Secretariat &amp; ECGC Control room</t>
  </si>
  <si>
    <t>Dimmer Pack</t>
  </si>
  <si>
    <t>Profile Spot</t>
  </si>
  <si>
    <t>Lighting Board</t>
  </si>
  <si>
    <t>Truss for lighting</t>
  </si>
  <si>
    <t>Chain pullies to hang the truss</t>
  </si>
  <si>
    <t>62.5 KVA Genset (8 Hours Shift with Diesel) - For LED &amp; Sound</t>
  </si>
  <si>
    <t>16 X 8 Stage Flex Backdrop (Printing and Mounting)</t>
  </si>
  <si>
    <t>4000 Ansi Lumens Projector</t>
  </si>
  <si>
    <t>16 x 9 Flex Frame (Printing and Mounting)</t>
  </si>
  <si>
    <t>GENSET FOR HALL MRG 02 &amp; 03</t>
  </si>
  <si>
    <t>62.5 KVA Genset (8 Hours Shift with Diesel) - For Projection &amp; Sound</t>
  </si>
  <si>
    <t>LIGHT</t>
  </si>
  <si>
    <t xml:space="preserve">16 X 16 Stage (1 Feet Height) </t>
  </si>
  <si>
    <t>62.5 KVA Genset (8 Hours Shift with Diesel) - For Sound &amp; Light</t>
  </si>
  <si>
    <t xml:space="preserve">24 X 16 Stage (2 Feet Height) </t>
  </si>
  <si>
    <t>125 KVA Genset (8 Hours shift with diesel) - LEDs</t>
  </si>
  <si>
    <t>Laser Color Printer (all-in-one)</t>
  </si>
  <si>
    <t>Handheld Microphone</t>
  </si>
  <si>
    <t>s</t>
  </si>
  <si>
    <t xml:space="preserve"> Welcome Reception (Poolside Lawns)</t>
  </si>
  <si>
    <t>PCCC</t>
  </si>
  <si>
    <t>Executive Lunch (Ballroom)</t>
  </si>
  <si>
    <t>3 Additional Break Out Rooms</t>
  </si>
  <si>
    <t>GROSS TOTAL</t>
  </si>
  <si>
    <t>8 x 6 Projection Screen (9 X 9 masking)</t>
  </si>
  <si>
    <t>6000 ANSI Lumes Projector</t>
  </si>
  <si>
    <t>14 X 14 Masking Screen (12 X 9 Projection)</t>
  </si>
  <si>
    <t>4 x 14 Flex Branding Side Panels - 2nos.</t>
  </si>
  <si>
    <t>6000 ANSI Lumens Projector</t>
  </si>
  <si>
    <t>24 X 12 Flex Frame Backdrop (Printing &amp; Mounting)</t>
  </si>
  <si>
    <t>14 X 14 Masking Screen (12 X 9 Projection) - 2 Nos.</t>
  </si>
  <si>
    <t xml:space="preserve">20 x 16 Stage (2 Feet Height) </t>
  </si>
  <si>
    <t>14 X 14 Screen with 12 X 9 projection - 2 Nos.</t>
  </si>
  <si>
    <t>Flex Backdrop 20 x 12</t>
  </si>
  <si>
    <t>20 X 12 Flex Backdrop (Printing and Mounting)</t>
  </si>
  <si>
    <t xml:space="preserve">40 X 20 Stage (3 Feet Height) </t>
  </si>
  <si>
    <t>16 x 4 (6 feet height) LED Riser - 2 Nos.</t>
  </si>
  <si>
    <t xml:space="preserve">40 x 15 Flex backdrop (Printing and Mounting) </t>
  </si>
  <si>
    <t>16 X 12 LED (3MM) - Either side of the stage - 2 Numbers</t>
  </si>
  <si>
    <t>8 x 6 Projection Screens (9x9 masking)- 2 nos.</t>
  </si>
  <si>
    <t>125 KVA Genset (8 Hours shift with diesel) - Projectors</t>
  </si>
  <si>
    <t>125 KVA Genset (8 Hours Shift with Diesel) - For Projectors</t>
  </si>
  <si>
    <t>Lectern</t>
  </si>
  <si>
    <t>STYLING *</t>
  </si>
  <si>
    <t>* set-up of day 1 (MLT) will be used</t>
  </si>
  <si>
    <t>* Set-up of previous day (20.10.19 - MC &amp; RCG) is used</t>
  </si>
  <si>
    <t>Lectern Microphone</t>
  </si>
  <si>
    <t>Profile Spot for Lectern</t>
  </si>
  <si>
    <t>INV Committee Meeting</t>
  </si>
  <si>
    <t>Gooseneck Microphones (6 For Head Table and 60 for delegate tables)</t>
  </si>
  <si>
    <t>PCC Meeting</t>
  </si>
  <si>
    <t>ST Committee Meeting</t>
  </si>
  <si>
    <t>Plenary Meeting</t>
  </si>
  <si>
    <t>Annexure A (Page 1/15)</t>
  </si>
  <si>
    <t>Annexure A (Page 2/15)</t>
  </si>
  <si>
    <t>Annexure A (Page 3/15)</t>
  </si>
  <si>
    <t>Annexure A (Page 4/15)</t>
  </si>
  <si>
    <t>Annexure A (Page 5/15)</t>
  </si>
  <si>
    <t>Annexure A (Page 6/15)</t>
  </si>
  <si>
    <t>Annexure A (Page 7/15)</t>
  </si>
  <si>
    <t>Annexure A (Page 8/15)</t>
  </si>
  <si>
    <t>Annexure A (Page 9/15)</t>
  </si>
  <si>
    <t>Annexure A (Page 10/15)</t>
  </si>
  <si>
    <t>Annexure A (Page 11/15)</t>
  </si>
  <si>
    <t>Annexure A (Page 12/15)</t>
  </si>
  <si>
    <t>Annexure A (Page 13/15)</t>
  </si>
  <si>
    <t>Annexure A (Page 14/15)</t>
  </si>
  <si>
    <t>Annexure A (Page 15/15)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</si>
</sst>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&gt;=10000000]##\,##\,##\,##0;[&gt;=100000]\ ##\,##\,##0;##,##0"/>
  </numFmts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Helv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Calibri"/>
      <family val="2"/>
    </font>
    <font>
      <u/>
      <sz val="12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</cellStyleXfs>
  <cellXfs count="155">
    <xf numFmtId="0" fontId="0" fillId="0" borderId="0" xfId="0"/>
    <xf numFmtId="0" fontId="2" fillId="2" borderId="3" xfId="0" applyFont="1" applyFill="1" applyBorder="1" applyAlignment="1">
      <alignment horizontal="center"/>
    </xf>
    <xf numFmtId="0" fontId="2" fillId="0" borderId="0" xfId="0" applyFont="1" applyBorder="1"/>
    <xf numFmtId="164" fontId="2" fillId="2" borderId="3" xfId="0" applyNumberFormat="1" applyFont="1" applyFill="1" applyBorder="1" applyAlignment="1">
      <alignment horizontal="center"/>
    </xf>
    <xf numFmtId="164" fontId="3" fillId="0" borderId="3" xfId="0" applyNumberFormat="1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8" xfId="0" applyFont="1" applyBorder="1"/>
    <xf numFmtId="0" fontId="3" fillId="0" borderId="0" xfId="0" applyFont="1"/>
    <xf numFmtId="0" fontId="3" fillId="0" borderId="9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/>
    <xf numFmtId="0" fontId="3" fillId="0" borderId="1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/>
    <xf numFmtId="164" fontId="3" fillId="0" borderId="0" xfId="0" applyNumberFormat="1" applyFont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9" xfId="0" applyFont="1" applyFill="1" applyBorder="1"/>
    <xf numFmtId="0" fontId="3" fillId="0" borderId="3" xfId="0" applyFont="1" applyFill="1" applyBorder="1"/>
    <xf numFmtId="0" fontId="2" fillId="0" borderId="3" xfId="0" applyFont="1" applyFill="1" applyBorder="1"/>
    <xf numFmtId="0" fontId="3" fillId="0" borderId="3" xfId="0" applyFont="1" applyFill="1" applyBorder="1" applyAlignment="1">
      <alignment horizontal="center"/>
    </xf>
    <xf numFmtId="164" fontId="3" fillId="0" borderId="3" xfId="0" applyNumberFormat="1" applyFont="1" applyFill="1" applyBorder="1"/>
    <xf numFmtId="0" fontId="3" fillId="0" borderId="10" xfId="0" applyFont="1" applyFill="1" applyBorder="1"/>
    <xf numFmtId="0" fontId="3" fillId="0" borderId="0" xfId="0" applyFont="1" applyFill="1"/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/>
    <xf numFmtId="0" fontId="3" fillId="3" borderId="3" xfId="0" applyFont="1" applyFill="1" applyBorder="1"/>
    <xf numFmtId="0" fontId="3" fillId="3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3" borderId="1" xfId="0" applyFont="1" applyFill="1" applyBorder="1"/>
    <xf numFmtId="164" fontId="3" fillId="3" borderId="3" xfId="0" applyNumberFormat="1" applyFont="1" applyFill="1" applyBorder="1" applyAlignment="1"/>
    <xf numFmtId="164" fontId="3" fillId="3" borderId="1" xfId="0" applyNumberFormat="1" applyFont="1" applyFill="1" applyBorder="1" applyAlignment="1"/>
    <xf numFmtId="0" fontId="3" fillId="0" borderId="11" xfId="0" applyFont="1" applyBorder="1"/>
    <xf numFmtId="0" fontId="3" fillId="0" borderId="12" xfId="0" applyFont="1" applyBorder="1"/>
    <xf numFmtId="0" fontId="3" fillId="0" borderId="12" xfId="0" applyFont="1" applyBorder="1" applyAlignment="1">
      <alignment horizontal="center"/>
    </xf>
    <xf numFmtId="164" fontId="3" fillId="0" borderId="12" xfId="0" applyNumberFormat="1" applyFont="1" applyBorder="1"/>
    <xf numFmtId="0" fontId="3" fillId="0" borderId="13" xfId="0" applyFont="1" applyBorder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 applyAlignment="1">
      <alignment horizontal="center"/>
    </xf>
    <xf numFmtId="164" fontId="3" fillId="3" borderId="1" xfId="0" applyNumberFormat="1" applyFont="1" applyFill="1" applyBorder="1"/>
    <xf numFmtId="0" fontId="7" fillId="0" borderId="3" xfId="2" applyFont="1" applyBorder="1"/>
    <xf numFmtId="164" fontId="3" fillId="3" borderId="5" xfId="0" applyNumberFormat="1" applyFont="1" applyFill="1" applyBorder="1"/>
    <xf numFmtId="0" fontId="3" fillId="5" borderId="3" xfId="0" applyFont="1" applyFill="1" applyBorder="1"/>
    <xf numFmtId="164" fontId="3" fillId="5" borderId="5" xfId="0" applyNumberFormat="1" applyFont="1" applyFill="1" applyBorder="1" applyAlignment="1"/>
    <xf numFmtId="164" fontId="3" fillId="5" borderId="1" xfId="0" applyNumberFormat="1" applyFont="1" applyFill="1" applyBorder="1" applyAlignment="1"/>
    <xf numFmtId="0" fontId="2" fillId="0" borderId="0" xfId="0" applyFont="1" applyFill="1"/>
    <xf numFmtId="0" fontId="3" fillId="5" borderId="3" xfId="0" applyFont="1" applyFill="1" applyBorder="1" applyAlignment="1">
      <alignment horizontal="center"/>
    </xf>
    <xf numFmtId="0" fontId="3" fillId="5" borderId="1" xfId="0" applyFont="1" applyFill="1" applyBorder="1"/>
    <xf numFmtId="164" fontId="2" fillId="3" borderId="5" xfId="0" applyNumberFormat="1" applyFont="1" applyFill="1" applyBorder="1" applyAlignment="1"/>
    <xf numFmtId="164" fontId="3" fillId="5" borderId="2" xfId="0" applyNumberFormat="1" applyFont="1" applyFill="1" applyBorder="1" applyAlignment="1"/>
    <xf numFmtId="0" fontId="3" fillId="0" borderId="2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3" fillId="0" borderId="3" xfId="0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10" fillId="0" borderId="3" xfId="0" applyFont="1" applyFill="1" applyBorder="1"/>
    <xf numFmtId="0" fontId="3" fillId="0" borderId="0" xfId="0" applyFont="1" applyBorder="1" applyAlignment="1">
      <alignment horizontal="left"/>
    </xf>
    <xf numFmtId="0" fontId="11" fillId="0" borderId="3" xfId="0" applyFont="1" applyFill="1" applyBorder="1"/>
    <xf numFmtId="0" fontId="11" fillId="0" borderId="3" xfId="0" applyFont="1" applyFill="1" applyBorder="1" applyAlignment="1">
      <alignment horizontal="center"/>
    </xf>
    <xf numFmtId="0" fontId="3" fillId="0" borderId="16" xfId="0" applyFont="1" applyFill="1" applyBorder="1" applyAlignment="1">
      <alignment vertical="center"/>
    </xf>
    <xf numFmtId="0" fontId="11" fillId="0" borderId="3" xfId="0" applyFont="1" applyFill="1" applyBorder="1" applyAlignment="1">
      <alignment wrapText="1"/>
    </xf>
    <xf numFmtId="0" fontId="11" fillId="0" borderId="3" xfId="0" applyFont="1" applyFill="1" applyBorder="1" applyAlignment="1">
      <alignment horizontal="center" vertical="center"/>
    </xf>
    <xf numFmtId="0" fontId="11" fillId="5" borderId="1" xfId="0" applyFont="1" applyFill="1" applyBorder="1"/>
    <xf numFmtId="0" fontId="11" fillId="5" borderId="3" xfId="0" applyFont="1" applyFill="1" applyBorder="1"/>
    <xf numFmtId="0" fontId="11" fillId="5" borderId="3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2" fillId="0" borderId="0" xfId="0" applyFont="1"/>
    <xf numFmtId="0" fontId="3" fillId="3" borderId="18" xfId="0" applyFont="1" applyFill="1" applyBorder="1"/>
    <xf numFmtId="164" fontId="2" fillId="3" borderId="0" xfId="0" applyNumberFormat="1" applyFont="1" applyFill="1" applyBorder="1"/>
    <xf numFmtId="0" fontId="3" fillId="0" borderId="0" xfId="0" applyFont="1" applyBorder="1" applyAlignment="1">
      <alignment horizontal="left"/>
    </xf>
    <xf numFmtId="0" fontId="13" fillId="3" borderId="3" xfId="0" applyFont="1" applyFill="1" applyBorder="1" applyAlignment="1">
      <alignment horizontal="center"/>
    </xf>
    <xf numFmtId="0" fontId="13" fillId="3" borderId="3" xfId="0" applyFont="1" applyFill="1" applyBorder="1"/>
    <xf numFmtId="0" fontId="14" fillId="3" borderId="3" xfId="0" applyFont="1" applyFill="1" applyBorder="1"/>
    <xf numFmtId="0" fontId="14" fillId="3" borderId="3" xfId="0" applyFont="1" applyFill="1" applyBorder="1" applyAlignment="1">
      <alignment horizontal="center"/>
    </xf>
    <xf numFmtId="164" fontId="14" fillId="3" borderId="3" xfId="0" applyNumberFormat="1" applyFont="1" applyFill="1" applyBorder="1" applyAlignment="1"/>
    <xf numFmtId="0" fontId="14" fillId="5" borderId="3" xfId="0" applyFont="1" applyFill="1" applyBorder="1" applyAlignment="1">
      <alignment horizontal="center"/>
    </xf>
    <xf numFmtId="0" fontId="14" fillId="5" borderId="3" xfId="0" applyFont="1" applyFill="1" applyBorder="1"/>
    <xf numFmtId="164" fontId="14" fillId="5" borderId="3" xfId="0" applyNumberFormat="1" applyFont="1" applyFill="1" applyBorder="1" applyAlignment="1"/>
    <xf numFmtId="164" fontId="13" fillId="3" borderId="3" xfId="0" applyNumberFormat="1" applyFont="1" applyFill="1" applyBorder="1" applyAlignment="1"/>
    <xf numFmtId="164" fontId="13" fillId="4" borderId="3" xfId="0" applyNumberFormat="1" applyFont="1" applyFill="1" applyBorder="1" applyAlignment="1">
      <alignment horizontal="right"/>
    </xf>
    <xf numFmtId="0" fontId="14" fillId="0" borderId="3" xfId="0" applyFont="1" applyFill="1" applyBorder="1"/>
    <xf numFmtId="164" fontId="14" fillId="5" borderId="5" xfId="0" applyNumberFormat="1" applyFont="1" applyFill="1" applyBorder="1" applyAlignment="1"/>
    <xf numFmtId="164" fontId="15" fillId="3" borderId="3" xfId="3" applyNumberFormat="1" applyFont="1" applyFill="1" applyBorder="1" applyAlignment="1"/>
    <xf numFmtId="0" fontId="13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2" xfId="0" applyFont="1" applyFill="1" applyBorder="1" applyAlignment="1">
      <alignment vertical="center"/>
    </xf>
    <xf numFmtId="164" fontId="14" fillId="3" borderId="1" xfId="0" applyNumberFormat="1" applyFont="1" applyFill="1" applyBorder="1" applyAlignment="1"/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164" fontId="13" fillId="3" borderId="1" xfId="0" applyNumberFormat="1" applyFont="1" applyFill="1" applyBorder="1" applyAlignment="1"/>
    <xf numFmtId="164" fontId="13" fillId="3" borderId="15" xfId="0" applyNumberFormat="1" applyFont="1" applyFill="1" applyBorder="1" applyAlignment="1"/>
    <xf numFmtId="164" fontId="2" fillId="4" borderId="1" xfId="0" applyNumberFormat="1" applyFont="1" applyFill="1" applyBorder="1" applyAlignment="1">
      <alignment horizontal="right"/>
    </xf>
    <xf numFmtId="164" fontId="2" fillId="4" borderId="4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right" vertical="center"/>
    </xf>
    <xf numFmtId="164" fontId="14" fillId="5" borderId="2" xfId="0" applyNumberFormat="1" applyFont="1" applyFill="1" applyBorder="1" applyAlignment="1"/>
    <xf numFmtId="164" fontId="14" fillId="5" borderId="4" xfId="0" applyNumberFormat="1" applyFont="1" applyFill="1" applyBorder="1" applyAlignment="1"/>
    <xf numFmtId="0" fontId="3" fillId="0" borderId="5" xfId="0" applyFont="1" applyFill="1" applyBorder="1" applyAlignment="1">
      <alignment horizontal="right" vertical="center"/>
    </xf>
    <xf numFmtId="164" fontId="13" fillId="4" borderId="1" xfId="0" applyNumberFormat="1" applyFont="1" applyFill="1" applyBorder="1" applyAlignment="1">
      <alignment horizontal="right"/>
    </xf>
    <xf numFmtId="164" fontId="16" fillId="4" borderId="4" xfId="0" applyNumberFormat="1" applyFont="1" applyFill="1" applyBorder="1" applyAlignment="1">
      <alignment horizontal="right"/>
    </xf>
    <xf numFmtId="164" fontId="14" fillId="5" borderId="18" xfId="0" applyNumberFormat="1" applyFont="1" applyFill="1" applyBorder="1" applyAlignment="1"/>
    <xf numFmtId="164" fontId="15" fillId="0" borderId="5" xfId="3" applyNumberFormat="1" applyFont="1" applyBorder="1" applyAlignment="1"/>
    <xf numFmtId="164" fontId="14" fillId="0" borderId="4" xfId="0" applyNumberFormat="1" applyFont="1" applyFill="1" applyBorder="1" applyAlignment="1"/>
    <xf numFmtId="164" fontId="13" fillId="3" borderId="1" xfId="0" applyNumberFormat="1" applyFont="1" applyFill="1" applyBorder="1"/>
    <xf numFmtId="0" fontId="11" fillId="0" borderId="1" xfId="0" applyFont="1" applyFill="1" applyBorder="1"/>
    <xf numFmtId="164" fontId="3" fillId="5" borderId="15" xfId="0" applyNumberFormat="1" applyFont="1" applyFill="1" applyBorder="1" applyAlignment="1"/>
    <xf numFmtId="164" fontId="3" fillId="5" borderId="4" xfId="0" applyNumberFormat="1" applyFont="1" applyFill="1" applyBorder="1" applyAlignment="1"/>
    <xf numFmtId="0" fontId="3" fillId="0" borderId="5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horizontal="right" vertical="center"/>
    </xf>
    <xf numFmtId="0" fontId="13" fillId="0" borderId="5" xfId="0" applyFont="1" applyFill="1" applyBorder="1" applyAlignment="1">
      <alignment horizontal="center"/>
    </xf>
    <xf numFmtId="0" fontId="11" fillId="0" borderId="14" xfId="0" applyFont="1" applyFill="1" applyBorder="1" applyAlignment="1">
      <alignment wrapText="1"/>
    </xf>
    <xf numFmtId="0" fontId="11" fillId="0" borderId="14" xfId="0" applyFont="1" applyFill="1" applyBorder="1"/>
    <xf numFmtId="0" fontId="11" fillId="0" borderId="1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/>
    </xf>
    <xf numFmtId="0" fontId="17" fillId="0" borderId="0" xfId="0" applyFont="1" applyAlignment="1">
      <alignment horizontal="center"/>
    </xf>
    <xf numFmtId="0" fontId="8" fillId="0" borderId="14" xfId="1" applyFont="1" applyBorder="1"/>
    <xf numFmtId="0" fontId="9" fillId="0" borderId="19" xfId="1" applyFont="1" applyBorder="1" applyAlignment="1">
      <alignment horizontal="center"/>
    </xf>
    <xf numFmtId="0" fontId="3" fillId="0" borderId="14" xfId="0" applyFont="1" applyBorder="1"/>
    <xf numFmtId="0" fontId="3" fillId="0" borderId="19" xfId="0" applyFont="1" applyBorder="1" applyAlignment="1">
      <alignment horizontal="center"/>
    </xf>
    <xf numFmtId="164" fontId="2" fillId="0" borderId="3" xfId="0" applyNumberFormat="1" applyFont="1" applyBorder="1"/>
    <xf numFmtId="0" fontId="3" fillId="0" borderId="0" xfId="0" applyFont="1" applyBorder="1" applyAlignment="1">
      <alignment horizontal="left"/>
    </xf>
    <xf numFmtId="0" fontId="3" fillId="0" borderId="4" xfId="0" applyFont="1" applyBorder="1"/>
    <xf numFmtId="0" fontId="3" fillId="0" borderId="5" xfId="0" applyFont="1" applyBorder="1"/>
    <xf numFmtId="0" fontId="3" fillId="0" borderId="0" xfId="0" applyFont="1" applyBorder="1" applyAlignment="1">
      <alignment horizontal="left"/>
    </xf>
    <xf numFmtId="0" fontId="13" fillId="4" borderId="3" xfId="0" applyFont="1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4" borderId="3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4" borderId="5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/>
    </xf>
    <xf numFmtId="0" fontId="16" fillId="4" borderId="5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</cellXfs>
  <cellStyles count="6">
    <cellStyle name="Comma 2" xfId="3"/>
    <cellStyle name="Comma 2 2" xfId="4"/>
    <cellStyle name="Hyperlink" xfId="1" builtinId="8"/>
    <cellStyle name="Normal" xfId="0" builtinId="0"/>
    <cellStyle name="Normal 2" xfId="5"/>
    <cellStyle name="Normal_Package rates - 3rd Jan" xfId="2"/>
  </cellStyles>
  <dxfs count="0"/>
  <tableStyles count="0" defaultTableStyle="TableStyleMedium2" defaultPivotStyle="PivotStyleLight16"/>
  <colors>
    <mruColors>
      <color rgb="FFFFFF99"/>
      <color rgb="FF00FFFF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zoomScale="93" zoomScaleNormal="93" workbookViewId="0">
      <selection activeCell="A2" sqref="A2:I16"/>
    </sheetView>
  </sheetViews>
  <sheetFormatPr defaultColWidth="8.7109375" defaultRowHeight="15.75" x14ac:dyDescent="0.25"/>
  <cols>
    <col min="1" max="1" width="4.5703125" style="10" customWidth="1"/>
    <col min="2" max="2" width="24.140625" style="10" customWidth="1"/>
    <col min="3" max="3" width="56.42578125" style="10" bestFit="1" customWidth="1"/>
    <col min="4" max="4" width="18.5703125" style="10" customWidth="1"/>
    <col min="5" max="5" width="14.28515625" style="44" customWidth="1"/>
    <col min="6" max="6" width="11.140625" style="44" customWidth="1"/>
    <col min="7" max="7" width="12.28515625" style="45" customWidth="1"/>
    <col min="8" max="8" width="12.42578125" style="45" customWidth="1"/>
    <col min="9" max="9" width="5.5703125" style="10" customWidth="1"/>
    <col min="10" max="15" width="8.7109375" style="10"/>
    <col min="16" max="16" width="9.85546875" style="10" bestFit="1" customWidth="1"/>
    <col min="17" max="17" width="8.7109375" style="10"/>
    <col min="18" max="18" width="9.7109375" style="10" bestFit="1" customWidth="1"/>
    <col min="19" max="19" width="8.7109375" style="10"/>
    <col min="20" max="20" width="9.42578125" style="10" bestFit="1" customWidth="1"/>
    <col min="21" max="16384" width="8.7109375" style="10"/>
  </cols>
  <sheetData>
    <row r="1" spans="1:9" ht="27.75" customHeight="1" thickBot="1" x14ac:dyDescent="0.3">
      <c r="F1" s="130"/>
    </row>
    <row r="2" spans="1:9" x14ac:dyDescent="0.25">
      <c r="A2" s="5"/>
      <c r="B2" s="6"/>
      <c r="C2" s="6"/>
      <c r="D2" s="6"/>
      <c r="E2" s="141" t="s">
        <v>187</v>
      </c>
      <c r="F2" s="141"/>
      <c r="G2" s="141"/>
      <c r="H2" s="8"/>
      <c r="I2" s="9"/>
    </row>
    <row r="3" spans="1:9" x14ac:dyDescent="0.25">
      <c r="A3" s="11"/>
      <c r="B3" s="12"/>
      <c r="C3" s="12"/>
      <c r="D3" s="12"/>
      <c r="E3" s="16" t="s">
        <v>19</v>
      </c>
      <c r="F3" s="12" t="s">
        <v>113</v>
      </c>
      <c r="G3" s="14"/>
      <c r="H3" s="14"/>
      <c r="I3" s="15"/>
    </row>
    <row r="4" spans="1:9" x14ac:dyDescent="0.25">
      <c r="A4" s="11"/>
      <c r="B4" s="12"/>
      <c r="C4" s="12"/>
      <c r="D4" s="12"/>
      <c r="E4" s="16" t="s">
        <v>18</v>
      </c>
      <c r="F4" s="12" t="s">
        <v>115</v>
      </c>
      <c r="G4" s="14"/>
      <c r="H4" s="14"/>
      <c r="I4" s="15"/>
    </row>
    <row r="5" spans="1:9" x14ac:dyDescent="0.25">
      <c r="A5" s="11"/>
      <c r="B5" s="12"/>
      <c r="C5" s="12"/>
      <c r="D5" s="12"/>
      <c r="E5" s="136"/>
      <c r="F5" s="12"/>
      <c r="G5" s="14"/>
      <c r="H5" s="14"/>
      <c r="I5" s="15"/>
    </row>
    <row r="6" spans="1:9" x14ac:dyDescent="0.25">
      <c r="A6" s="11"/>
      <c r="B6" s="2" t="s">
        <v>13</v>
      </c>
      <c r="C6" s="17" t="s">
        <v>20</v>
      </c>
      <c r="D6" s="17"/>
      <c r="E6" s="16" t="s">
        <v>17</v>
      </c>
      <c r="F6" s="139" t="s">
        <v>114</v>
      </c>
      <c r="G6" s="139"/>
      <c r="H6" s="14"/>
      <c r="I6" s="15"/>
    </row>
    <row r="7" spans="1:9" x14ac:dyDescent="0.25">
      <c r="A7" s="11"/>
      <c r="B7" s="2" t="s">
        <v>12</v>
      </c>
      <c r="C7" s="12" t="s">
        <v>20</v>
      </c>
      <c r="D7" s="12"/>
      <c r="E7" s="16" t="s">
        <v>16</v>
      </c>
      <c r="F7" s="139" t="s">
        <v>35</v>
      </c>
      <c r="G7" s="139"/>
      <c r="H7" s="14"/>
      <c r="I7" s="15"/>
    </row>
    <row r="8" spans="1:9" x14ac:dyDescent="0.25">
      <c r="A8" s="11"/>
      <c r="B8" s="2" t="s">
        <v>14</v>
      </c>
      <c r="C8" s="12" t="s">
        <v>116</v>
      </c>
      <c r="D8" s="12"/>
      <c r="E8" s="16" t="s">
        <v>15</v>
      </c>
      <c r="F8" s="13">
        <v>6</v>
      </c>
      <c r="G8" s="18"/>
      <c r="H8" s="14"/>
      <c r="I8" s="15"/>
    </row>
    <row r="9" spans="1:9" x14ac:dyDescent="0.25">
      <c r="A9" s="11"/>
      <c r="B9" s="12"/>
      <c r="C9" s="12"/>
      <c r="D9" s="12"/>
      <c r="E9" s="13"/>
      <c r="F9" s="13"/>
      <c r="G9" s="14"/>
      <c r="H9" s="14"/>
      <c r="I9" s="15"/>
    </row>
    <row r="10" spans="1:9" ht="31.5" x14ac:dyDescent="0.25">
      <c r="A10" s="19"/>
      <c r="B10" s="20" t="s">
        <v>4</v>
      </c>
      <c r="C10" s="20" t="s">
        <v>5</v>
      </c>
      <c r="D10" s="20" t="s">
        <v>11</v>
      </c>
      <c r="E10" s="20" t="s">
        <v>6</v>
      </c>
      <c r="F10" s="20" t="s">
        <v>7</v>
      </c>
      <c r="G10" s="21" t="s">
        <v>8</v>
      </c>
      <c r="H10" s="21" t="s">
        <v>9</v>
      </c>
      <c r="I10" s="22"/>
    </row>
    <row r="11" spans="1:9" x14ac:dyDescent="0.25">
      <c r="A11" s="24"/>
      <c r="B11" s="25"/>
      <c r="C11" s="26"/>
      <c r="D11" s="25"/>
      <c r="E11" s="27"/>
      <c r="F11" s="27"/>
      <c r="G11" s="28"/>
      <c r="H11" s="28"/>
      <c r="I11" s="29"/>
    </row>
    <row r="12" spans="1:9" x14ac:dyDescent="0.25">
      <c r="A12" s="24"/>
      <c r="B12" s="31">
        <v>1</v>
      </c>
      <c r="C12" s="36" t="s">
        <v>28</v>
      </c>
      <c r="D12" s="33"/>
      <c r="E12" s="34"/>
      <c r="F12" s="34"/>
      <c r="G12" s="37"/>
      <c r="H12" s="38"/>
      <c r="I12" s="29"/>
    </row>
    <row r="13" spans="1:9" x14ac:dyDescent="0.25">
      <c r="A13" s="24"/>
      <c r="B13" s="56"/>
      <c r="C13" s="74" t="s">
        <v>29</v>
      </c>
      <c r="D13" s="75"/>
      <c r="E13" s="76">
        <v>2</v>
      </c>
      <c r="F13" s="76">
        <v>6</v>
      </c>
      <c r="G13" s="53"/>
      <c r="H13" s="59">
        <f>G13*F13*E13</f>
        <v>0</v>
      </c>
      <c r="I13" s="29"/>
    </row>
    <row r="14" spans="1:9" x14ac:dyDescent="0.25">
      <c r="A14" s="24"/>
      <c r="B14" s="56"/>
      <c r="C14" s="74" t="s">
        <v>136</v>
      </c>
      <c r="D14" s="75"/>
      <c r="E14" s="76">
        <v>2</v>
      </c>
      <c r="F14" s="76">
        <v>6</v>
      </c>
      <c r="G14" s="53"/>
      <c r="H14" s="59">
        <f>G14*F14*E14</f>
        <v>0</v>
      </c>
      <c r="I14" s="29"/>
    </row>
    <row r="15" spans="1:9" s="30" customFormat="1" x14ac:dyDescent="0.25">
      <c r="A15" s="24"/>
      <c r="B15" s="140" t="s">
        <v>10</v>
      </c>
      <c r="C15" s="140"/>
      <c r="D15" s="140"/>
      <c r="E15" s="140"/>
      <c r="F15" s="140"/>
      <c r="G15" s="140"/>
      <c r="H15" s="91">
        <f>SUM(H13:H14)</f>
        <v>0</v>
      </c>
      <c r="I15" s="29"/>
    </row>
    <row r="16" spans="1:9" ht="16.5" thickBot="1" x14ac:dyDescent="0.3">
      <c r="A16" s="39"/>
      <c r="B16" s="40"/>
      <c r="C16" s="40"/>
      <c r="D16" s="40"/>
      <c r="E16" s="41"/>
      <c r="F16" s="41"/>
      <c r="G16" s="42"/>
      <c r="H16" s="42"/>
      <c r="I16" s="43"/>
    </row>
  </sheetData>
  <mergeCells count="4">
    <mergeCell ref="F6:G6"/>
    <mergeCell ref="F7:G7"/>
    <mergeCell ref="B15:G15"/>
    <mergeCell ref="E2:G2"/>
  </mergeCells>
  <printOptions horizontalCentered="1"/>
  <pageMargins left="0.23622047244094499" right="0.23622047244094499" top="0.74803149606299202" bottom="0.74803149606299202" header="0.31496062992126" footer="0.31496062992126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opLeftCell="A4" zoomScale="93" zoomScaleNormal="93" workbookViewId="0">
      <selection sqref="A1:I40"/>
    </sheetView>
  </sheetViews>
  <sheetFormatPr defaultColWidth="8.7109375" defaultRowHeight="15.75" x14ac:dyDescent="0.25"/>
  <cols>
    <col min="1" max="1" width="4.5703125" style="10" customWidth="1"/>
    <col min="2" max="2" width="24.140625" style="10" customWidth="1"/>
    <col min="3" max="3" width="56.42578125" style="10" bestFit="1" customWidth="1"/>
    <col min="4" max="4" width="18.5703125" style="10" customWidth="1"/>
    <col min="5" max="5" width="11.85546875" style="44" customWidth="1"/>
    <col min="6" max="6" width="11.140625" style="44" customWidth="1"/>
    <col min="7" max="7" width="12.28515625" style="45" customWidth="1"/>
    <col min="8" max="8" width="12.42578125" style="45" customWidth="1"/>
    <col min="9" max="9" width="2.42578125" style="10" customWidth="1"/>
    <col min="10" max="15" width="8.7109375" style="10"/>
    <col min="16" max="16" width="9.85546875" style="10" bestFit="1" customWidth="1"/>
    <col min="17" max="17" width="8.7109375" style="10"/>
    <col min="18" max="18" width="9.7109375" style="10" bestFit="1" customWidth="1"/>
    <col min="19" max="19" width="8.7109375" style="10"/>
    <col min="20" max="20" width="9.42578125" style="10" bestFit="1" customWidth="1"/>
    <col min="21" max="16384" width="8.7109375" style="10"/>
  </cols>
  <sheetData>
    <row r="1" spans="1:16" ht="27.75" customHeight="1" x14ac:dyDescent="0.25">
      <c r="A1" s="11"/>
      <c r="B1" s="12"/>
      <c r="C1" s="12"/>
      <c r="D1" s="12"/>
      <c r="E1" s="143" t="s">
        <v>186</v>
      </c>
      <c r="F1" s="143"/>
      <c r="G1" s="143"/>
      <c r="H1" s="14"/>
      <c r="I1" s="15"/>
    </row>
    <row r="2" spans="1:16" ht="14.45" customHeight="1" x14ac:dyDescent="0.25">
      <c r="A2" s="11"/>
      <c r="B2" s="12"/>
      <c r="C2" s="12"/>
      <c r="D2" s="12"/>
      <c r="E2" s="16" t="s">
        <v>19</v>
      </c>
      <c r="F2" s="12" t="s">
        <v>106</v>
      </c>
      <c r="G2" s="14"/>
      <c r="H2" s="14"/>
      <c r="I2" s="15"/>
    </row>
    <row r="3" spans="1:16" ht="14.45" customHeight="1" x14ac:dyDescent="0.25">
      <c r="A3" s="11"/>
      <c r="B3" s="12"/>
      <c r="C3" s="12"/>
      <c r="D3" s="12"/>
      <c r="E3" s="16" t="s">
        <v>18</v>
      </c>
      <c r="F3" s="12" t="s">
        <v>87</v>
      </c>
      <c r="G3" s="14"/>
      <c r="H3" s="14"/>
      <c r="I3" s="15"/>
    </row>
    <row r="4" spans="1:16" x14ac:dyDescent="0.25">
      <c r="A4" s="11"/>
      <c r="B4" s="12"/>
      <c r="C4" s="12"/>
      <c r="D4" s="12"/>
      <c r="E4" s="81"/>
      <c r="F4" s="12"/>
      <c r="G4" s="14"/>
      <c r="H4" s="14"/>
      <c r="I4" s="15"/>
    </row>
    <row r="5" spans="1:16" ht="14.45" customHeight="1" x14ac:dyDescent="0.25">
      <c r="A5" s="11"/>
      <c r="B5" s="2" t="s">
        <v>13</v>
      </c>
      <c r="C5" s="17" t="s">
        <v>20</v>
      </c>
      <c r="D5" s="17"/>
      <c r="E5" s="16" t="s">
        <v>17</v>
      </c>
      <c r="F5" s="139" t="s">
        <v>35</v>
      </c>
      <c r="G5" s="139"/>
      <c r="H5" s="14"/>
      <c r="I5" s="15"/>
    </row>
    <row r="6" spans="1:16" ht="14.45" customHeight="1" x14ac:dyDescent="0.25">
      <c r="A6" s="11"/>
      <c r="B6" s="2" t="s">
        <v>12</v>
      </c>
      <c r="C6" s="12" t="s">
        <v>20</v>
      </c>
      <c r="D6" s="12"/>
      <c r="E6" s="16" t="s">
        <v>16</v>
      </c>
      <c r="F6" s="139" t="s">
        <v>35</v>
      </c>
      <c r="G6" s="139"/>
      <c r="H6" s="14"/>
      <c r="I6" s="15"/>
    </row>
    <row r="7" spans="1:16" ht="14.45" customHeight="1" x14ac:dyDescent="0.25">
      <c r="A7" s="11"/>
      <c r="B7" s="2" t="s">
        <v>14</v>
      </c>
      <c r="C7" s="12" t="s">
        <v>107</v>
      </c>
      <c r="D7" s="12"/>
      <c r="E7" s="16" t="s">
        <v>15</v>
      </c>
      <c r="F7" s="13">
        <v>1</v>
      </c>
      <c r="G7" s="18"/>
      <c r="H7" s="14"/>
      <c r="I7" s="15"/>
    </row>
    <row r="8" spans="1:16" x14ac:dyDescent="0.25">
      <c r="A8" s="11"/>
      <c r="B8" s="12"/>
      <c r="C8" s="12"/>
      <c r="D8" s="12"/>
      <c r="E8" s="13"/>
      <c r="F8" s="13"/>
      <c r="G8" s="14"/>
      <c r="H8" s="14"/>
      <c r="I8" s="15"/>
    </row>
    <row r="9" spans="1:16" s="23" customFormat="1" ht="31.5" x14ac:dyDescent="0.25">
      <c r="A9" s="19"/>
      <c r="B9" s="20" t="s">
        <v>4</v>
      </c>
      <c r="C9" s="20" t="s">
        <v>5</v>
      </c>
      <c r="D9" s="20" t="s">
        <v>11</v>
      </c>
      <c r="E9" s="20" t="s">
        <v>6</v>
      </c>
      <c r="F9" s="20" t="s">
        <v>7</v>
      </c>
      <c r="G9" s="21" t="s">
        <v>8</v>
      </c>
      <c r="H9" s="21" t="s">
        <v>9</v>
      </c>
      <c r="I9" s="22"/>
    </row>
    <row r="10" spans="1:16" s="30" customFormat="1" x14ac:dyDescent="0.25">
      <c r="A10" s="24"/>
      <c r="B10" s="25"/>
      <c r="C10" s="26"/>
      <c r="D10" s="25"/>
      <c r="E10" s="27"/>
      <c r="F10" s="27"/>
      <c r="G10" s="28"/>
      <c r="H10" s="28"/>
      <c r="I10" s="29"/>
    </row>
    <row r="11" spans="1:16" s="30" customFormat="1" x14ac:dyDescent="0.25">
      <c r="A11" s="24"/>
      <c r="B11" s="31">
        <v>1</v>
      </c>
      <c r="C11" s="32" t="s">
        <v>24</v>
      </c>
      <c r="D11" s="33"/>
      <c r="E11" s="34"/>
      <c r="F11" s="34"/>
      <c r="G11" s="51"/>
      <c r="H11" s="49"/>
      <c r="I11" s="29"/>
      <c r="P11" s="55"/>
    </row>
    <row r="12" spans="1:16" s="30" customFormat="1" x14ac:dyDescent="0.25">
      <c r="A12" s="24"/>
      <c r="B12" s="35"/>
      <c r="C12" s="50" t="s">
        <v>74</v>
      </c>
      <c r="D12" s="25"/>
      <c r="E12" s="27">
        <v>1</v>
      </c>
      <c r="F12" s="27">
        <v>1</v>
      </c>
      <c r="G12" s="65"/>
      <c r="H12" s="65">
        <f>G12*F12*E12</f>
        <v>0</v>
      </c>
      <c r="I12" s="29"/>
      <c r="P12" s="55"/>
    </row>
    <row r="13" spans="1:16" s="30" customFormat="1" x14ac:dyDescent="0.25">
      <c r="A13" s="24"/>
      <c r="B13" s="35"/>
      <c r="C13" s="50" t="s">
        <v>166</v>
      </c>
      <c r="D13" s="69"/>
      <c r="E13" s="70">
        <v>1</v>
      </c>
      <c r="F13" s="70">
        <v>1</v>
      </c>
      <c r="G13" s="65"/>
      <c r="H13" s="65">
        <f>G13*F13*E13</f>
        <v>0</v>
      </c>
      <c r="I13" s="29"/>
      <c r="P13" s="55"/>
    </row>
    <row r="14" spans="1:16" s="30" customFormat="1" ht="31.5" x14ac:dyDescent="0.25">
      <c r="A14" s="24"/>
      <c r="B14" s="35"/>
      <c r="C14" s="72" t="s">
        <v>86</v>
      </c>
      <c r="D14" s="69"/>
      <c r="E14" s="70">
        <v>17</v>
      </c>
      <c r="F14" s="70">
        <v>1</v>
      </c>
      <c r="G14" s="65"/>
      <c r="H14" s="65">
        <f t="shared" ref="H14:H18" si="0">G14*F14*E14</f>
        <v>0</v>
      </c>
      <c r="I14" s="29"/>
      <c r="P14" s="55"/>
    </row>
    <row r="15" spans="1:16" s="30" customFormat="1" x14ac:dyDescent="0.25">
      <c r="A15" s="24"/>
      <c r="B15" s="35"/>
      <c r="C15" s="69" t="s">
        <v>36</v>
      </c>
      <c r="D15" s="69"/>
      <c r="E15" s="70">
        <v>1</v>
      </c>
      <c r="F15" s="70">
        <v>1</v>
      </c>
      <c r="G15" s="65"/>
      <c r="H15" s="65">
        <f t="shared" si="0"/>
        <v>0</v>
      </c>
      <c r="I15" s="29"/>
      <c r="P15" s="55"/>
    </row>
    <row r="16" spans="1:16" s="30" customFormat="1" x14ac:dyDescent="0.25">
      <c r="A16" s="24"/>
      <c r="B16" s="35"/>
      <c r="C16" s="69" t="s">
        <v>27</v>
      </c>
      <c r="D16" s="69"/>
      <c r="E16" s="70">
        <v>4</v>
      </c>
      <c r="F16" s="70">
        <v>1</v>
      </c>
      <c r="G16" s="65"/>
      <c r="H16" s="65">
        <f t="shared" si="0"/>
        <v>0</v>
      </c>
      <c r="I16" s="29"/>
      <c r="P16" s="55"/>
    </row>
    <row r="17" spans="1:16" s="30" customFormat="1" x14ac:dyDescent="0.25">
      <c r="A17" s="24"/>
      <c r="B17" s="35"/>
      <c r="C17" s="69" t="s">
        <v>68</v>
      </c>
      <c r="D17" s="69"/>
      <c r="E17" s="70">
        <v>1</v>
      </c>
      <c r="F17" s="70">
        <v>1</v>
      </c>
      <c r="G17" s="71"/>
      <c r="H17" s="65">
        <f t="shared" si="0"/>
        <v>0</v>
      </c>
      <c r="I17" s="29"/>
      <c r="P17" s="55"/>
    </row>
    <row r="18" spans="1:16" s="30" customFormat="1" ht="16.5" thickBot="1" x14ac:dyDescent="0.3">
      <c r="A18" s="24"/>
      <c r="B18" s="35"/>
      <c r="C18" s="69" t="s">
        <v>69</v>
      </c>
      <c r="D18" s="69"/>
      <c r="E18" s="70">
        <v>2</v>
      </c>
      <c r="F18" s="70">
        <v>1</v>
      </c>
      <c r="G18" s="71"/>
      <c r="H18" s="98">
        <f t="shared" si="0"/>
        <v>0</v>
      </c>
      <c r="I18" s="29"/>
      <c r="P18" s="55"/>
    </row>
    <row r="19" spans="1:16" s="30" customFormat="1" ht="16.5" thickBot="1" x14ac:dyDescent="0.3">
      <c r="A19" s="24"/>
      <c r="B19" s="35"/>
      <c r="C19" s="69"/>
      <c r="D19" s="69"/>
      <c r="E19" s="70"/>
      <c r="F19" s="70"/>
      <c r="G19" s="71"/>
      <c r="H19" s="100">
        <f>SUM(H12:H18)</f>
        <v>0</v>
      </c>
      <c r="I19" s="29"/>
      <c r="P19" s="55"/>
    </row>
    <row r="20" spans="1:16" s="30" customFormat="1" x14ac:dyDescent="0.25">
      <c r="A20" s="24"/>
      <c r="B20" s="82">
        <v>2</v>
      </c>
      <c r="C20" s="83" t="s">
        <v>28</v>
      </c>
      <c r="D20" s="84"/>
      <c r="E20" s="85"/>
      <c r="F20" s="85"/>
      <c r="G20" s="86"/>
      <c r="H20" s="99"/>
      <c r="I20" s="29"/>
      <c r="P20" s="55"/>
    </row>
    <row r="21" spans="1:16" s="30" customFormat="1" x14ac:dyDescent="0.25">
      <c r="A21" s="24"/>
      <c r="B21" s="87"/>
      <c r="C21" s="50" t="s">
        <v>127</v>
      </c>
      <c r="D21" s="25"/>
      <c r="E21" s="27">
        <v>2</v>
      </c>
      <c r="F21" s="27">
        <v>1</v>
      </c>
      <c r="G21" s="65"/>
      <c r="H21" s="65">
        <f>G21*F21*E21</f>
        <v>0</v>
      </c>
      <c r="I21" s="29"/>
      <c r="P21" s="55"/>
    </row>
    <row r="22" spans="1:16" s="30" customFormat="1" x14ac:dyDescent="0.25">
      <c r="A22" s="24"/>
      <c r="B22" s="87"/>
      <c r="C22" s="50" t="s">
        <v>56</v>
      </c>
      <c r="D22" s="69"/>
      <c r="E22" s="70">
        <v>1</v>
      </c>
      <c r="F22" s="70">
        <v>1</v>
      </c>
      <c r="G22" s="65"/>
      <c r="H22" s="65">
        <f>G22*F22*E22</f>
        <v>0</v>
      </c>
      <c r="I22" s="29"/>
    </row>
    <row r="23" spans="1:16" s="30" customFormat="1" x14ac:dyDescent="0.25">
      <c r="A23" s="24"/>
      <c r="B23" s="87"/>
      <c r="C23" s="72" t="s">
        <v>59</v>
      </c>
      <c r="D23" s="69"/>
      <c r="E23" s="70">
        <v>1</v>
      </c>
      <c r="F23" s="70">
        <v>1</v>
      </c>
      <c r="G23" s="65"/>
      <c r="H23" s="65">
        <f>G23*F23*E23</f>
        <v>0</v>
      </c>
      <c r="I23" s="29"/>
    </row>
    <row r="24" spans="1:16" s="30" customFormat="1" x14ac:dyDescent="0.25">
      <c r="A24" s="24"/>
      <c r="B24" s="87"/>
      <c r="C24" s="69" t="s">
        <v>57</v>
      </c>
      <c r="D24" s="69"/>
      <c r="E24" s="70">
        <v>1</v>
      </c>
      <c r="F24" s="70">
        <v>1</v>
      </c>
      <c r="G24" s="65"/>
      <c r="H24" s="65">
        <f>G24*F24*E24</f>
        <v>0</v>
      </c>
      <c r="I24" s="29"/>
    </row>
    <row r="25" spans="1:16" s="30" customFormat="1" ht="16.5" thickBot="1" x14ac:dyDescent="0.3">
      <c r="A25" s="24"/>
      <c r="B25" s="87"/>
      <c r="C25" s="69" t="s">
        <v>29</v>
      </c>
      <c r="D25" s="69"/>
      <c r="E25" s="70">
        <v>2</v>
      </c>
      <c r="F25" s="70">
        <v>1</v>
      </c>
      <c r="G25" s="65"/>
      <c r="H25" s="98">
        <f>G25*F25*E25</f>
        <v>0</v>
      </c>
      <c r="I25" s="29"/>
    </row>
    <row r="26" spans="1:16" s="30" customFormat="1" ht="16.5" thickBot="1" x14ac:dyDescent="0.3">
      <c r="A26" s="24"/>
      <c r="B26" s="87"/>
      <c r="C26" s="69"/>
      <c r="D26" s="69"/>
      <c r="E26" s="70"/>
      <c r="F26" s="70"/>
      <c r="G26" s="101"/>
      <c r="H26" s="100">
        <f>SUM(H21:H25)</f>
        <v>0</v>
      </c>
      <c r="I26" s="29"/>
    </row>
    <row r="27" spans="1:16" s="30" customFormat="1" x14ac:dyDescent="0.25">
      <c r="A27" s="24"/>
      <c r="B27" s="82">
        <v>3</v>
      </c>
      <c r="C27" s="83" t="s">
        <v>131</v>
      </c>
      <c r="D27" s="84"/>
      <c r="E27" s="85"/>
      <c r="F27" s="85"/>
      <c r="G27" s="86"/>
      <c r="H27" s="99"/>
      <c r="I27" s="29"/>
    </row>
    <row r="28" spans="1:16" s="30" customFormat="1" x14ac:dyDescent="0.25">
      <c r="A28" s="24"/>
      <c r="B28" s="87"/>
      <c r="C28" s="50" t="s">
        <v>42</v>
      </c>
      <c r="D28" s="25"/>
      <c r="E28" s="27">
        <v>12</v>
      </c>
      <c r="F28" s="27">
        <v>1</v>
      </c>
      <c r="G28" s="65"/>
      <c r="H28" s="65">
        <f>G28*F28*E28</f>
        <v>0</v>
      </c>
      <c r="I28" s="29"/>
    </row>
    <row r="29" spans="1:16" s="30" customFormat="1" ht="16.5" thickBot="1" x14ac:dyDescent="0.3">
      <c r="A29" s="24"/>
      <c r="B29" s="87"/>
      <c r="C29" s="69" t="s">
        <v>44</v>
      </c>
      <c r="D29" s="69"/>
      <c r="E29" s="70">
        <v>2</v>
      </c>
      <c r="F29" s="70">
        <v>1</v>
      </c>
      <c r="G29" s="65"/>
      <c r="H29" s="98">
        <f t="shared" ref="H29" si="1">G29*F29*E29</f>
        <v>0</v>
      </c>
      <c r="I29" s="29"/>
    </row>
    <row r="30" spans="1:16" s="30" customFormat="1" ht="16.5" thickBot="1" x14ac:dyDescent="0.3">
      <c r="A30" s="24"/>
      <c r="B30" s="87"/>
      <c r="C30" s="69"/>
      <c r="D30" s="69"/>
      <c r="E30" s="70"/>
      <c r="F30" s="70"/>
      <c r="G30" s="101"/>
      <c r="H30" s="100">
        <f>SUM(H28:H29)</f>
        <v>0</v>
      </c>
      <c r="I30" s="29"/>
    </row>
    <row r="31" spans="1:16" s="30" customFormat="1" x14ac:dyDescent="0.25">
      <c r="A31" s="24"/>
      <c r="B31" s="82">
        <v>4</v>
      </c>
      <c r="C31" s="83" t="s">
        <v>23</v>
      </c>
      <c r="D31" s="83"/>
      <c r="E31" s="82"/>
      <c r="F31" s="82"/>
      <c r="G31" s="90"/>
      <c r="H31" s="102"/>
      <c r="I31" s="29"/>
    </row>
    <row r="32" spans="1:16" s="30" customFormat="1" x14ac:dyDescent="0.25">
      <c r="A32" s="24"/>
      <c r="B32" s="87"/>
      <c r="C32" s="50" t="s">
        <v>132</v>
      </c>
      <c r="D32" s="25"/>
      <c r="E32" s="27">
        <f>16*16</f>
        <v>256</v>
      </c>
      <c r="F32" s="27">
        <v>1</v>
      </c>
      <c r="G32" s="65"/>
      <c r="H32" s="65">
        <f t="shared" ref="H32:H35" si="2">G32*F32*E32</f>
        <v>0</v>
      </c>
      <c r="I32" s="29"/>
    </row>
    <row r="33" spans="1:9" s="30" customFormat="1" x14ac:dyDescent="0.25">
      <c r="A33" s="24"/>
      <c r="B33" s="87"/>
      <c r="C33" s="50" t="s">
        <v>126</v>
      </c>
      <c r="D33" s="69"/>
      <c r="E33" s="70">
        <v>128</v>
      </c>
      <c r="F33" s="70">
        <v>1</v>
      </c>
      <c r="G33" s="65"/>
      <c r="H33" s="65">
        <f t="shared" si="2"/>
        <v>0</v>
      </c>
      <c r="I33" s="29"/>
    </row>
    <row r="34" spans="1:9" s="30" customFormat="1" x14ac:dyDescent="0.25">
      <c r="A34" s="24"/>
      <c r="B34" s="87"/>
      <c r="C34" s="69" t="s">
        <v>159</v>
      </c>
      <c r="D34" s="69"/>
      <c r="E34" s="70">
        <f>9*9*2</f>
        <v>162</v>
      </c>
      <c r="F34" s="70">
        <v>1</v>
      </c>
      <c r="G34" s="65"/>
      <c r="H34" s="65">
        <f t="shared" si="2"/>
        <v>0</v>
      </c>
      <c r="I34" s="29"/>
    </row>
    <row r="35" spans="1:9" ht="16.5" thickBot="1" x14ac:dyDescent="0.3">
      <c r="A35" s="24"/>
      <c r="B35" s="87"/>
      <c r="C35" s="69" t="s">
        <v>162</v>
      </c>
      <c r="D35" s="69"/>
      <c r="E35" s="70">
        <v>1</v>
      </c>
      <c r="F35" s="70">
        <v>1</v>
      </c>
      <c r="G35" s="65"/>
      <c r="H35" s="98">
        <f t="shared" si="2"/>
        <v>0</v>
      </c>
      <c r="I35" s="29"/>
    </row>
    <row r="36" spans="1:9" ht="16.5" thickBot="1" x14ac:dyDescent="0.3">
      <c r="A36" s="24"/>
      <c r="B36" s="87"/>
      <c r="C36" s="69"/>
      <c r="D36" s="69"/>
      <c r="E36" s="70"/>
      <c r="F36" s="70"/>
      <c r="G36" s="101"/>
      <c r="H36" s="100">
        <f>SUM(H32:H35)</f>
        <v>0</v>
      </c>
      <c r="I36" s="29"/>
    </row>
    <row r="37" spans="1:9" ht="16.5" thickBot="1" x14ac:dyDescent="0.3">
      <c r="A37" s="11"/>
      <c r="B37" s="82">
        <v>6</v>
      </c>
      <c r="C37" s="83" t="s">
        <v>55</v>
      </c>
      <c r="D37" s="84"/>
      <c r="E37" s="85"/>
      <c r="F37" s="85"/>
      <c r="G37" s="94"/>
      <c r="H37" s="103"/>
      <c r="I37" s="15"/>
    </row>
    <row r="38" spans="1:9" ht="16.5" thickBot="1" x14ac:dyDescent="0.3">
      <c r="A38" s="11"/>
      <c r="B38" s="95"/>
      <c r="C38" s="50" t="s">
        <v>130</v>
      </c>
      <c r="D38" s="25"/>
      <c r="E38" s="27">
        <v>1</v>
      </c>
      <c r="F38" s="27">
        <v>1</v>
      </c>
      <c r="G38" s="101"/>
      <c r="H38" s="100">
        <f>G38*F38*E38</f>
        <v>0</v>
      </c>
      <c r="I38" s="15"/>
    </row>
    <row r="39" spans="1:9" x14ac:dyDescent="0.25">
      <c r="A39" s="11"/>
      <c r="B39" s="142" t="s">
        <v>10</v>
      </c>
      <c r="C39" s="142"/>
      <c r="D39" s="142"/>
      <c r="E39" s="142"/>
      <c r="F39" s="142"/>
      <c r="G39" s="142"/>
      <c r="H39" s="104">
        <f>H19+H26+H30+H36+H38</f>
        <v>0</v>
      </c>
      <c r="I39" s="15"/>
    </row>
    <row r="40" spans="1:9" ht="16.5" thickBot="1" x14ac:dyDescent="0.3">
      <c r="A40" s="39"/>
      <c r="B40" s="40"/>
      <c r="C40" s="40"/>
      <c r="D40" s="40"/>
      <c r="E40" s="41"/>
      <c r="F40" s="41"/>
      <c r="G40" s="42"/>
      <c r="H40" s="42"/>
      <c r="I40" s="43"/>
    </row>
  </sheetData>
  <mergeCells count="4">
    <mergeCell ref="F5:G5"/>
    <mergeCell ref="F6:G6"/>
    <mergeCell ref="B39:G39"/>
    <mergeCell ref="E1:G1"/>
  </mergeCells>
  <printOptions horizontalCentered="1"/>
  <pageMargins left="0.23622047244094499" right="0.23622047244094499" top="0.74803149606299202" bottom="0.74803149606299202" header="0.31496062992126" footer="0.31496062992126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="93" zoomScaleNormal="93" workbookViewId="0">
      <selection sqref="A1:I30"/>
    </sheetView>
  </sheetViews>
  <sheetFormatPr defaultColWidth="8.7109375" defaultRowHeight="15.75" x14ac:dyDescent="0.25"/>
  <cols>
    <col min="1" max="1" width="4.5703125" style="10" customWidth="1"/>
    <col min="2" max="2" width="24.140625" style="10" customWidth="1"/>
    <col min="3" max="3" width="56.42578125" style="10" bestFit="1" customWidth="1"/>
    <col min="4" max="4" width="18.5703125" style="10" customWidth="1"/>
    <col min="5" max="5" width="11.85546875" style="44" customWidth="1"/>
    <col min="6" max="6" width="11.140625" style="44" customWidth="1"/>
    <col min="7" max="7" width="12.28515625" style="45" customWidth="1"/>
    <col min="8" max="8" width="12.42578125" style="45" customWidth="1"/>
    <col min="9" max="9" width="2.42578125" style="10" customWidth="1"/>
    <col min="10" max="15" width="8.7109375" style="10"/>
    <col min="16" max="16" width="9.85546875" style="10" bestFit="1" customWidth="1"/>
    <col min="17" max="17" width="8.7109375" style="10"/>
    <col min="18" max="18" width="9.7109375" style="10" bestFit="1" customWidth="1"/>
    <col min="19" max="19" width="8.7109375" style="10"/>
    <col min="20" max="20" width="9.42578125" style="10" bestFit="1" customWidth="1"/>
    <col min="21" max="16384" width="8.7109375" style="10"/>
  </cols>
  <sheetData>
    <row r="1" spans="1:16" ht="27.75" customHeight="1" x14ac:dyDescent="0.25">
      <c r="A1" s="5"/>
      <c r="B1" s="6"/>
      <c r="C1" s="6"/>
      <c r="D1" s="6"/>
      <c r="E1" s="143" t="s">
        <v>185</v>
      </c>
      <c r="F1" s="143"/>
      <c r="G1" s="143"/>
      <c r="H1" s="8"/>
      <c r="I1" s="9"/>
    </row>
    <row r="2" spans="1:16" x14ac:dyDescent="0.25">
      <c r="A2" s="11"/>
      <c r="B2" s="12"/>
      <c r="C2" s="12"/>
      <c r="D2" s="12"/>
      <c r="E2" s="13"/>
      <c r="F2" s="13"/>
      <c r="G2" s="14"/>
      <c r="H2" s="14"/>
      <c r="I2" s="15"/>
    </row>
    <row r="3" spans="1:16" ht="14.45" customHeight="1" x14ac:dyDescent="0.25">
      <c r="A3" s="11"/>
      <c r="B3" s="12"/>
      <c r="C3" s="12"/>
      <c r="D3" s="12"/>
      <c r="E3" s="16" t="s">
        <v>19</v>
      </c>
      <c r="F3" s="12" t="s">
        <v>109</v>
      </c>
      <c r="G3" s="14"/>
      <c r="H3" s="14"/>
      <c r="I3" s="15"/>
    </row>
    <row r="4" spans="1:16" ht="14.45" customHeight="1" x14ac:dyDescent="0.25">
      <c r="A4" s="11"/>
      <c r="B4" s="12"/>
      <c r="C4" s="12"/>
      <c r="D4" s="12"/>
      <c r="E4" s="16" t="s">
        <v>18</v>
      </c>
      <c r="F4" s="12" t="s">
        <v>89</v>
      </c>
      <c r="G4" s="14"/>
      <c r="H4" s="14"/>
      <c r="I4" s="15"/>
    </row>
    <row r="5" spans="1:16" x14ac:dyDescent="0.25">
      <c r="A5" s="11"/>
      <c r="B5" s="12"/>
      <c r="C5" s="12"/>
      <c r="D5" s="12"/>
      <c r="E5" s="68"/>
      <c r="F5" s="12"/>
      <c r="G5" s="14"/>
      <c r="H5" s="14"/>
      <c r="I5" s="15"/>
    </row>
    <row r="6" spans="1:16" ht="14.45" customHeight="1" x14ac:dyDescent="0.25">
      <c r="A6" s="11"/>
      <c r="B6" s="2" t="s">
        <v>13</v>
      </c>
      <c r="C6" s="17" t="s">
        <v>20</v>
      </c>
      <c r="D6" s="17"/>
      <c r="E6" s="16" t="s">
        <v>17</v>
      </c>
      <c r="F6" s="139" t="s">
        <v>60</v>
      </c>
      <c r="G6" s="139"/>
      <c r="H6" s="14"/>
      <c r="I6" s="15"/>
    </row>
    <row r="7" spans="1:16" ht="14.45" customHeight="1" x14ac:dyDescent="0.25">
      <c r="A7" s="11"/>
      <c r="B7" s="2" t="s">
        <v>12</v>
      </c>
      <c r="C7" s="12" t="s">
        <v>20</v>
      </c>
      <c r="D7" s="12"/>
      <c r="E7" s="16" t="s">
        <v>16</v>
      </c>
      <c r="F7" s="139" t="s">
        <v>60</v>
      </c>
      <c r="G7" s="139"/>
      <c r="H7" s="14"/>
      <c r="I7" s="15"/>
    </row>
    <row r="8" spans="1:16" ht="14.45" customHeight="1" x14ac:dyDescent="0.25">
      <c r="A8" s="11"/>
      <c r="B8" s="2" t="s">
        <v>14</v>
      </c>
      <c r="C8" s="12" t="s">
        <v>20</v>
      </c>
      <c r="D8" s="12"/>
      <c r="E8" s="16" t="s">
        <v>15</v>
      </c>
      <c r="F8" s="13">
        <v>1</v>
      </c>
      <c r="G8" s="18"/>
      <c r="H8" s="14"/>
      <c r="I8" s="15"/>
    </row>
    <row r="9" spans="1:16" x14ac:dyDescent="0.25">
      <c r="A9" s="11"/>
      <c r="B9" s="12"/>
      <c r="C9" s="12"/>
      <c r="D9" s="12"/>
      <c r="E9" s="13"/>
      <c r="F9" s="13"/>
      <c r="G9" s="14"/>
      <c r="H9" s="14"/>
      <c r="I9" s="15"/>
    </row>
    <row r="10" spans="1:16" s="23" customFormat="1" ht="31.5" x14ac:dyDescent="0.25">
      <c r="A10" s="19"/>
      <c r="B10" s="20" t="s">
        <v>4</v>
      </c>
      <c r="C10" s="20" t="s">
        <v>5</v>
      </c>
      <c r="D10" s="20" t="s">
        <v>11</v>
      </c>
      <c r="E10" s="20" t="s">
        <v>6</v>
      </c>
      <c r="F10" s="20" t="s">
        <v>78</v>
      </c>
      <c r="G10" s="21" t="s">
        <v>8</v>
      </c>
      <c r="H10" s="21" t="s">
        <v>9</v>
      </c>
      <c r="I10" s="22"/>
    </row>
    <row r="11" spans="1:16" s="30" customFormat="1" x14ac:dyDescent="0.25">
      <c r="A11" s="24"/>
      <c r="B11" s="25"/>
      <c r="C11" s="26"/>
      <c r="D11" s="25"/>
      <c r="E11" s="27"/>
      <c r="F11" s="27"/>
      <c r="G11" s="28"/>
      <c r="H11" s="28"/>
      <c r="I11" s="29"/>
    </row>
    <row r="12" spans="1:16" s="30" customFormat="1" x14ac:dyDescent="0.25">
      <c r="A12" s="24"/>
      <c r="B12" s="31">
        <v>1</v>
      </c>
      <c r="C12" s="32" t="s">
        <v>24</v>
      </c>
      <c r="D12" s="33"/>
      <c r="E12" s="34"/>
      <c r="F12" s="34"/>
      <c r="G12" s="51"/>
      <c r="H12" s="49"/>
      <c r="I12" s="29"/>
      <c r="P12" s="55"/>
    </row>
    <row r="13" spans="1:16" s="30" customFormat="1" x14ac:dyDescent="0.25">
      <c r="A13" s="24"/>
      <c r="B13" s="35"/>
      <c r="C13" s="50" t="s">
        <v>74</v>
      </c>
      <c r="D13" s="69"/>
      <c r="E13" s="70">
        <v>1</v>
      </c>
      <c r="F13" s="70">
        <v>3</v>
      </c>
      <c r="G13" s="65"/>
      <c r="H13" s="65">
        <f>G13*F13*E13</f>
        <v>0</v>
      </c>
      <c r="I13" s="29"/>
      <c r="P13" s="55"/>
    </row>
    <row r="14" spans="1:16" s="30" customFormat="1" x14ac:dyDescent="0.25">
      <c r="A14" s="24"/>
      <c r="B14" s="35"/>
      <c r="C14" s="50" t="s">
        <v>166</v>
      </c>
      <c r="D14" s="69"/>
      <c r="E14" s="70">
        <v>1</v>
      </c>
      <c r="F14" s="70">
        <v>3</v>
      </c>
      <c r="G14" s="65"/>
      <c r="H14" s="65">
        <f t="shared" ref="H14:H17" si="0">G14*F14*E14</f>
        <v>0</v>
      </c>
      <c r="I14" s="29"/>
      <c r="P14" s="55"/>
    </row>
    <row r="15" spans="1:16" s="30" customFormat="1" x14ac:dyDescent="0.25">
      <c r="A15" s="24"/>
      <c r="B15" s="35"/>
      <c r="C15" s="69" t="s">
        <v>25</v>
      </c>
      <c r="D15" s="69"/>
      <c r="E15" s="70">
        <v>2</v>
      </c>
      <c r="F15" s="70">
        <v>3</v>
      </c>
      <c r="G15" s="65"/>
      <c r="H15" s="65">
        <f t="shared" si="0"/>
        <v>0</v>
      </c>
      <c r="I15" s="29"/>
      <c r="P15" s="55"/>
    </row>
    <row r="16" spans="1:16" s="30" customFormat="1" x14ac:dyDescent="0.25">
      <c r="A16" s="24"/>
      <c r="B16" s="35"/>
      <c r="C16" s="69" t="s">
        <v>26</v>
      </c>
      <c r="D16" s="69"/>
      <c r="E16" s="70">
        <v>1</v>
      </c>
      <c r="F16" s="70">
        <v>3</v>
      </c>
      <c r="G16" s="65"/>
      <c r="H16" s="65">
        <f t="shared" si="0"/>
        <v>0</v>
      </c>
      <c r="I16" s="29"/>
      <c r="P16" s="55"/>
    </row>
    <row r="17" spans="1:16" s="30" customFormat="1" ht="16.5" thickBot="1" x14ac:dyDescent="0.3">
      <c r="A17" s="24"/>
      <c r="B17" s="35"/>
      <c r="C17" s="69" t="s">
        <v>27</v>
      </c>
      <c r="D17" s="69"/>
      <c r="E17" s="70">
        <v>1</v>
      </c>
      <c r="F17" s="70">
        <v>3</v>
      </c>
      <c r="G17" s="65"/>
      <c r="H17" s="98">
        <f t="shared" si="0"/>
        <v>0</v>
      </c>
      <c r="I17" s="29"/>
      <c r="P17" s="55"/>
    </row>
    <row r="18" spans="1:16" s="30" customFormat="1" ht="16.5" thickBot="1" x14ac:dyDescent="0.3">
      <c r="A18" s="24"/>
      <c r="B18" s="35"/>
      <c r="C18" s="116"/>
      <c r="D18" s="69"/>
      <c r="E18" s="70"/>
      <c r="F18" s="70"/>
      <c r="G18" s="101"/>
      <c r="H18" s="100">
        <f>SUM(H13:H17)</f>
        <v>0</v>
      </c>
      <c r="I18" s="29"/>
      <c r="P18" s="55"/>
    </row>
    <row r="19" spans="1:16" s="30" customFormat="1" x14ac:dyDescent="0.25">
      <c r="A19" s="24"/>
      <c r="B19" s="31">
        <v>2</v>
      </c>
      <c r="C19" s="36" t="s">
        <v>28</v>
      </c>
      <c r="D19" s="33"/>
      <c r="E19" s="34"/>
      <c r="F19" s="34"/>
      <c r="G19" s="37"/>
      <c r="H19" s="38"/>
      <c r="I19" s="29"/>
      <c r="P19" s="55"/>
    </row>
    <row r="20" spans="1:16" s="30" customFormat="1" x14ac:dyDescent="0.25">
      <c r="A20" s="24"/>
      <c r="B20" s="56"/>
      <c r="C20" s="74" t="s">
        <v>127</v>
      </c>
      <c r="D20" s="75"/>
      <c r="E20" s="76">
        <v>1</v>
      </c>
      <c r="F20" s="76">
        <v>3</v>
      </c>
      <c r="G20" s="53"/>
      <c r="H20" s="59">
        <f>G20*F20*E20</f>
        <v>0</v>
      </c>
      <c r="I20" s="29"/>
    </row>
    <row r="21" spans="1:16" s="30" customFormat="1" x14ac:dyDescent="0.25">
      <c r="A21" s="24"/>
      <c r="B21" s="56"/>
      <c r="C21" s="74" t="s">
        <v>56</v>
      </c>
      <c r="D21" s="75"/>
      <c r="E21" s="76">
        <v>1</v>
      </c>
      <c r="F21" s="76">
        <v>3</v>
      </c>
      <c r="G21" s="53"/>
      <c r="H21" s="59">
        <f>G21*F21*E21</f>
        <v>0</v>
      </c>
      <c r="I21" s="29"/>
    </row>
    <row r="22" spans="1:16" s="30" customFormat="1" x14ac:dyDescent="0.25">
      <c r="A22" s="24"/>
      <c r="B22" s="56"/>
      <c r="C22" s="74" t="s">
        <v>29</v>
      </c>
      <c r="D22" s="75"/>
      <c r="E22" s="76">
        <v>1</v>
      </c>
      <c r="F22" s="76">
        <v>3</v>
      </c>
      <c r="G22" s="53"/>
      <c r="H22" s="59">
        <f>G22*F22</f>
        <v>0</v>
      </c>
      <c r="I22" s="29"/>
    </row>
    <row r="23" spans="1:16" s="30" customFormat="1" ht="16.5" thickBot="1" x14ac:dyDescent="0.3">
      <c r="A23" s="24"/>
      <c r="B23" s="56"/>
      <c r="C23" s="74" t="s">
        <v>57</v>
      </c>
      <c r="D23" s="75"/>
      <c r="E23" s="76">
        <v>1</v>
      </c>
      <c r="F23" s="76">
        <v>3</v>
      </c>
      <c r="G23" s="53"/>
      <c r="H23" s="59">
        <f>G23*F23</f>
        <v>0</v>
      </c>
      <c r="I23" s="29"/>
    </row>
    <row r="24" spans="1:16" s="30" customFormat="1" ht="16.5" thickBot="1" x14ac:dyDescent="0.3">
      <c r="A24" s="24"/>
      <c r="B24" s="56"/>
      <c r="C24" s="74"/>
      <c r="D24" s="75"/>
      <c r="E24" s="76"/>
      <c r="F24" s="76"/>
      <c r="G24" s="53"/>
      <c r="H24" s="118">
        <f>SUM(H20:H23)</f>
        <v>0</v>
      </c>
      <c r="I24" s="29"/>
    </row>
    <row r="25" spans="1:16" s="30" customFormat="1" x14ac:dyDescent="0.25">
      <c r="A25" s="24"/>
      <c r="B25" s="31">
        <v>3</v>
      </c>
      <c r="C25" s="36" t="s">
        <v>23</v>
      </c>
      <c r="D25" s="32"/>
      <c r="E25" s="31"/>
      <c r="F25" s="31"/>
      <c r="G25" s="58"/>
      <c r="H25" s="38"/>
      <c r="I25" s="29"/>
    </row>
    <row r="26" spans="1:16" s="30" customFormat="1" x14ac:dyDescent="0.25">
      <c r="A26" s="24"/>
      <c r="B26" s="56"/>
      <c r="C26" s="57" t="s">
        <v>162</v>
      </c>
      <c r="D26" s="52"/>
      <c r="E26" s="56">
        <v>1</v>
      </c>
      <c r="F26" s="56">
        <v>3</v>
      </c>
      <c r="G26" s="53"/>
      <c r="H26" s="54">
        <f>G26*F26*E26</f>
        <v>0</v>
      </c>
      <c r="I26" s="29"/>
    </row>
    <row r="27" spans="1:16" s="30" customFormat="1" ht="16.5" thickBot="1" x14ac:dyDescent="0.3">
      <c r="A27" s="24"/>
      <c r="B27" s="56"/>
      <c r="C27" s="57" t="s">
        <v>33</v>
      </c>
      <c r="D27" s="52"/>
      <c r="E27" s="56">
        <f>9*9</f>
        <v>81</v>
      </c>
      <c r="F27" s="56">
        <v>1</v>
      </c>
      <c r="G27" s="53"/>
      <c r="H27" s="117">
        <f>G27*F27*E27</f>
        <v>0</v>
      </c>
      <c r="I27" s="29"/>
    </row>
    <row r="28" spans="1:16" s="30" customFormat="1" ht="16.5" thickBot="1" x14ac:dyDescent="0.3">
      <c r="A28" s="24"/>
      <c r="B28" s="56"/>
      <c r="C28" s="57"/>
      <c r="D28" s="52"/>
      <c r="E28" s="56"/>
      <c r="F28" s="56"/>
      <c r="G28" s="53"/>
      <c r="H28" s="118">
        <f>SUM(H26:H27)</f>
        <v>0</v>
      </c>
      <c r="I28" s="29"/>
    </row>
    <row r="29" spans="1:16" s="30" customFormat="1" x14ac:dyDescent="0.25">
      <c r="A29" s="24"/>
      <c r="B29" s="140" t="s">
        <v>10</v>
      </c>
      <c r="C29" s="140"/>
      <c r="D29" s="140"/>
      <c r="E29" s="140"/>
      <c r="F29" s="140"/>
      <c r="G29" s="140"/>
      <c r="H29" s="104">
        <f>H18+H24+H28</f>
        <v>0</v>
      </c>
      <c r="I29" s="29"/>
    </row>
    <row r="30" spans="1:16" ht="16.5" thickBot="1" x14ac:dyDescent="0.3">
      <c r="A30" s="39"/>
      <c r="B30" s="40"/>
      <c r="C30" s="40"/>
      <c r="D30" s="40"/>
      <c r="E30" s="41"/>
      <c r="F30" s="41"/>
      <c r="G30" s="42"/>
      <c r="H30" s="42"/>
      <c r="I30" s="43"/>
    </row>
  </sheetData>
  <mergeCells count="4">
    <mergeCell ref="F6:G6"/>
    <mergeCell ref="F7:G7"/>
    <mergeCell ref="B29:G29"/>
    <mergeCell ref="E1:G1"/>
  </mergeCells>
  <printOptions horizontalCentered="1"/>
  <pageMargins left="0.23622047244094499" right="0.23622047244094499" top="0.74803149606299202" bottom="0.74803149606299202" header="0.31496062992126" footer="0.31496062992126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zoomScale="93" zoomScaleNormal="93" workbookViewId="0">
      <selection sqref="A1:I62"/>
    </sheetView>
  </sheetViews>
  <sheetFormatPr defaultColWidth="8.7109375" defaultRowHeight="15.75" x14ac:dyDescent="0.25"/>
  <cols>
    <col min="1" max="1" width="4.5703125" style="10" customWidth="1"/>
    <col min="2" max="2" width="24.140625" style="10" customWidth="1"/>
    <col min="3" max="3" width="56.42578125" style="10" bestFit="1" customWidth="1"/>
    <col min="4" max="4" width="18.5703125" style="10" customWidth="1"/>
    <col min="5" max="5" width="14" style="44" customWidth="1"/>
    <col min="6" max="6" width="11.140625" style="44" customWidth="1"/>
    <col min="7" max="7" width="12.28515625" style="45" customWidth="1"/>
    <col min="8" max="8" width="12.42578125" style="45" customWidth="1"/>
    <col min="9" max="9" width="2.42578125" style="10" customWidth="1"/>
    <col min="10" max="15" width="8.7109375" style="10"/>
    <col min="16" max="16" width="9.85546875" style="10" bestFit="1" customWidth="1"/>
    <col min="17" max="17" width="8.7109375" style="10"/>
    <col min="18" max="18" width="9.7109375" style="10" bestFit="1" customWidth="1"/>
    <col min="19" max="19" width="8.7109375" style="10"/>
    <col min="20" max="20" width="9.42578125" style="10" bestFit="1" customWidth="1"/>
    <col min="21" max="16384" width="8.7109375" style="10"/>
  </cols>
  <sheetData>
    <row r="1" spans="1:16" ht="27.75" customHeight="1" x14ac:dyDescent="0.25">
      <c r="A1" s="5"/>
      <c r="B1" s="6"/>
      <c r="C1" s="6"/>
      <c r="D1" s="6"/>
      <c r="E1" s="143" t="s">
        <v>184</v>
      </c>
      <c r="F1" s="143"/>
      <c r="G1" s="143"/>
      <c r="H1" s="8"/>
      <c r="I1" s="9"/>
    </row>
    <row r="2" spans="1:16" ht="14.45" customHeight="1" x14ac:dyDescent="0.25">
      <c r="A2" s="11"/>
      <c r="B2" s="12"/>
      <c r="C2" s="12"/>
      <c r="D2" s="12"/>
      <c r="E2" s="16" t="s">
        <v>19</v>
      </c>
      <c r="F2" s="12" t="s">
        <v>32</v>
      </c>
      <c r="G2" s="14"/>
      <c r="H2" s="14"/>
      <c r="I2" s="15"/>
    </row>
    <row r="3" spans="1:16" ht="14.45" customHeight="1" x14ac:dyDescent="0.25">
      <c r="A3" s="11"/>
      <c r="B3" s="12"/>
      <c r="C3" s="12"/>
      <c r="D3" s="12"/>
      <c r="E3" s="16" t="s">
        <v>18</v>
      </c>
      <c r="F3" s="12"/>
      <c r="G3" s="14"/>
      <c r="H3" s="14"/>
      <c r="I3" s="15"/>
    </row>
    <row r="4" spans="1:16" x14ac:dyDescent="0.25">
      <c r="A4" s="11"/>
      <c r="B4" s="12"/>
      <c r="C4" s="12"/>
      <c r="D4" s="12"/>
      <c r="E4" s="68"/>
      <c r="F4" s="12"/>
      <c r="G4" s="14"/>
      <c r="H4" s="14"/>
      <c r="I4" s="15"/>
    </row>
    <row r="5" spans="1:16" ht="14.45" customHeight="1" x14ac:dyDescent="0.25">
      <c r="A5" s="11"/>
      <c r="B5" s="2" t="s">
        <v>13</v>
      </c>
      <c r="C5" s="17" t="s">
        <v>20</v>
      </c>
      <c r="D5" s="17"/>
      <c r="E5" s="16" t="s">
        <v>17</v>
      </c>
      <c r="F5" s="139" t="s">
        <v>46</v>
      </c>
      <c r="G5" s="139"/>
      <c r="H5" s="14"/>
      <c r="I5" s="15"/>
    </row>
    <row r="6" spans="1:16" ht="14.45" customHeight="1" x14ac:dyDescent="0.25">
      <c r="A6" s="11"/>
      <c r="B6" s="2" t="s">
        <v>12</v>
      </c>
      <c r="C6" s="12" t="s">
        <v>20</v>
      </c>
      <c r="D6" s="12"/>
      <c r="E6" s="16" t="s">
        <v>16</v>
      </c>
      <c r="F6" s="139" t="s">
        <v>60</v>
      </c>
      <c r="G6" s="139"/>
      <c r="H6" s="14"/>
      <c r="I6" s="15"/>
    </row>
    <row r="7" spans="1:16" ht="14.45" customHeight="1" x14ac:dyDescent="0.25">
      <c r="A7" s="11"/>
      <c r="B7" s="2" t="s">
        <v>14</v>
      </c>
      <c r="C7" s="12" t="s">
        <v>20</v>
      </c>
      <c r="D7" s="12"/>
      <c r="E7" s="16" t="s">
        <v>15</v>
      </c>
      <c r="F7" s="13">
        <v>3</v>
      </c>
      <c r="G7" s="18"/>
      <c r="H7" s="14"/>
      <c r="I7" s="15"/>
    </row>
    <row r="8" spans="1:16" x14ac:dyDescent="0.25">
      <c r="A8" s="11"/>
      <c r="B8" s="12"/>
      <c r="C8" s="12"/>
      <c r="D8" s="12"/>
      <c r="E8" s="13"/>
      <c r="F8" s="13"/>
      <c r="G8" s="14"/>
      <c r="H8" s="14"/>
      <c r="I8" s="15"/>
    </row>
    <row r="9" spans="1:16" s="23" customFormat="1" ht="31.5" x14ac:dyDescent="0.25">
      <c r="A9" s="19"/>
      <c r="B9" s="20" t="s">
        <v>4</v>
      </c>
      <c r="C9" s="20" t="s">
        <v>5</v>
      </c>
      <c r="D9" s="20" t="s">
        <v>11</v>
      </c>
      <c r="E9" s="20" t="s">
        <v>6</v>
      </c>
      <c r="F9" s="20" t="s">
        <v>7</v>
      </c>
      <c r="G9" s="21" t="s">
        <v>8</v>
      </c>
      <c r="H9" s="21" t="s">
        <v>9</v>
      </c>
      <c r="I9" s="22"/>
    </row>
    <row r="10" spans="1:16" s="30" customFormat="1" x14ac:dyDescent="0.25">
      <c r="A10" s="24"/>
      <c r="B10" s="25"/>
      <c r="C10" s="26"/>
      <c r="D10" s="25"/>
      <c r="E10" s="27"/>
      <c r="F10" s="27"/>
      <c r="G10" s="28"/>
      <c r="H10" s="28"/>
      <c r="I10" s="29"/>
    </row>
    <row r="11" spans="1:16" s="30" customFormat="1" x14ac:dyDescent="0.25">
      <c r="A11" s="24"/>
      <c r="B11" s="31">
        <v>1</v>
      </c>
      <c r="C11" s="32" t="s">
        <v>24</v>
      </c>
      <c r="D11" s="33"/>
      <c r="E11" s="34"/>
      <c r="F11" s="34"/>
      <c r="G11" s="51"/>
      <c r="H11" s="49"/>
      <c r="I11" s="29"/>
      <c r="P11" s="55"/>
    </row>
    <row r="12" spans="1:16" s="30" customFormat="1" x14ac:dyDescent="0.25">
      <c r="A12" s="24"/>
      <c r="B12" s="35"/>
      <c r="C12" s="50" t="s">
        <v>74</v>
      </c>
      <c r="D12" s="69"/>
      <c r="E12" s="70">
        <v>1</v>
      </c>
      <c r="F12" s="70">
        <v>3</v>
      </c>
      <c r="G12" s="65"/>
      <c r="H12" s="65">
        <f>G12*F12*E12</f>
        <v>0</v>
      </c>
      <c r="I12" s="29"/>
      <c r="P12" s="55"/>
    </row>
    <row r="13" spans="1:16" s="30" customFormat="1" x14ac:dyDescent="0.25">
      <c r="A13" s="24"/>
      <c r="B13" s="35"/>
      <c r="C13" s="50" t="s">
        <v>166</v>
      </c>
      <c r="D13" s="69"/>
      <c r="E13" s="70">
        <v>1</v>
      </c>
      <c r="F13" s="70">
        <v>3</v>
      </c>
      <c r="G13" s="65"/>
      <c r="H13" s="65">
        <f t="shared" ref="H13:H16" si="0">G13*F13*E13</f>
        <v>0</v>
      </c>
      <c r="I13" s="29"/>
      <c r="P13" s="55"/>
    </row>
    <row r="14" spans="1:16" s="30" customFormat="1" x14ac:dyDescent="0.25">
      <c r="A14" s="24"/>
      <c r="B14" s="35"/>
      <c r="C14" s="69" t="s">
        <v>25</v>
      </c>
      <c r="D14" s="69"/>
      <c r="E14" s="70">
        <v>2</v>
      </c>
      <c r="F14" s="70">
        <v>3</v>
      </c>
      <c r="G14" s="65"/>
      <c r="H14" s="65">
        <f t="shared" si="0"/>
        <v>0</v>
      </c>
      <c r="I14" s="29"/>
      <c r="P14" s="55"/>
    </row>
    <row r="15" spans="1:16" s="30" customFormat="1" x14ac:dyDescent="0.25">
      <c r="A15" s="24"/>
      <c r="B15" s="35"/>
      <c r="C15" s="69" t="s">
        <v>26</v>
      </c>
      <c r="D15" s="69"/>
      <c r="E15" s="70">
        <v>1</v>
      </c>
      <c r="F15" s="70">
        <v>3</v>
      </c>
      <c r="G15" s="65"/>
      <c r="H15" s="65">
        <f t="shared" si="0"/>
        <v>0</v>
      </c>
      <c r="I15" s="29"/>
      <c r="P15" s="55"/>
    </row>
    <row r="16" spans="1:16" s="30" customFormat="1" ht="16.5" thickBot="1" x14ac:dyDescent="0.3">
      <c r="A16" s="24"/>
      <c r="B16" s="35"/>
      <c r="C16" s="69" t="s">
        <v>27</v>
      </c>
      <c r="D16" s="69"/>
      <c r="E16" s="70">
        <v>1</v>
      </c>
      <c r="F16" s="70">
        <v>3</v>
      </c>
      <c r="G16" s="65"/>
      <c r="H16" s="65">
        <f t="shared" si="0"/>
        <v>0</v>
      </c>
      <c r="I16" s="29"/>
      <c r="P16" s="55"/>
    </row>
    <row r="17" spans="1:16" s="30" customFormat="1" ht="16.5" thickBot="1" x14ac:dyDescent="0.3">
      <c r="A17" s="24"/>
      <c r="B17" s="35"/>
      <c r="C17" s="69"/>
      <c r="D17" s="69"/>
      <c r="E17" s="70"/>
      <c r="F17" s="70"/>
      <c r="G17" s="101"/>
      <c r="H17" s="100">
        <f>SUM(H12:H16)</f>
        <v>0</v>
      </c>
      <c r="I17" s="29"/>
      <c r="P17" s="55"/>
    </row>
    <row r="18" spans="1:16" s="30" customFormat="1" x14ac:dyDescent="0.25">
      <c r="A18" s="24"/>
      <c r="B18" s="82">
        <v>2</v>
      </c>
      <c r="C18" s="83" t="s">
        <v>28</v>
      </c>
      <c r="D18" s="84"/>
      <c r="E18" s="85"/>
      <c r="F18" s="85"/>
      <c r="G18" s="86"/>
      <c r="H18" s="99"/>
      <c r="I18" s="29"/>
      <c r="P18" s="55"/>
    </row>
    <row r="19" spans="1:16" s="30" customFormat="1" x14ac:dyDescent="0.25">
      <c r="A19" s="24"/>
      <c r="B19" s="87"/>
      <c r="C19" s="50" t="s">
        <v>127</v>
      </c>
      <c r="D19" s="88"/>
      <c r="E19" s="87">
        <v>1</v>
      </c>
      <c r="F19" s="87">
        <v>3</v>
      </c>
      <c r="G19" s="89"/>
      <c r="H19" s="89">
        <f>G19*F19*E19</f>
        <v>0</v>
      </c>
      <c r="I19" s="29"/>
    </row>
    <row r="20" spans="1:16" s="30" customFormat="1" x14ac:dyDescent="0.25">
      <c r="A20" s="24"/>
      <c r="B20" s="87"/>
      <c r="C20" s="50" t="s">
        <v>56</v>
      </c>
      <c r="D20" s="88"/>
      <c r="E20" s="87">
        <v>1</v>
      </c>
      <c r="F20" s="87">
        <v>3</v>
      </c>
      <c r="G20" s="89"/>
      <c r="H20" s="89">
        <f>G20*F20*E20</f>
        <v>0</v>
      </c>
      <c r="I20" s="29"/>
    </row>
    <row r="21" spans="1:16" s="30" customFormat="1" x14ac:dyDescent="0.25">
      <c r="A21" s="24"/>
      <c r="B21" s="87"/>
      <c r="C21" s="50" t="s">
        <v>57</v>
      </c>
      <c r="D21" s="88"/>
      <c r="E21" s="87">
        <v>1</v>
      </c>
      <c r="F21" s="87">
        <v>3</v>
      </c>
      <c r="G21" s="89"/>
      <c r="H21" s="89">
        <f>G21*F21*E21</f>
        <v>0</v>
      </c>
      <c r="I21" s="29"/>
    </row>
    <row r="22" spans="1:16" s="30" customFormat="1" ht="16.5" thickBot="1" x14ac:dyDescent="0.3">
      <c r="A22" s="24"/>
      <c r="B22" s="87"/>
      <c r="C22" s="50" t="s">
        <v>29</v>
      </c>
      <c r="D22" s="88"/>
      <c r="E22" s="87">
        <v>1</v>
      </c>
      <c r="F22" s="87">
        <v>3</v>
      </c>
      <c r="G22" s="89"/>
      <c r="H22" s="107">
        <f>G22*F22*E22</f>
        <v>0</v>
      </c>
      <c r="I22" s="29"/>
    </row>
    <row r="23" spans="1:16" s="30" customFormat="1" ht="16.5" thickBot="1" x14ac:dyDescent="0.3">
      <c r="A23" s="24"/>
      <c r="B23" s="87"/>
      <c r="C23" s="88"/>
      <c r="D23" s="88"/>
      <c r="E23" s="87"/>
      <c r="F23" s="87"/>
      <c r="G23" s="93"/>
      <c r="H23" s="108">
        <f>SUM(H19:H22)</f>
        <v>0</v>
      </c>
      <c r="I23" s="29"/>
    </row>
    <row r="24" spans="1:16" s="30" customFormat="1" x14ac:dyDescent="0.25">
      <c r="A24" s="24"/>
      <c r="B24" s="82">
        <v>3</v>
      </c>
      <c r="C24" s="83" t="s">
        <v>163</v>
      </c>
      <c r="D24" s="83"/>
      <c r="E24" s="82"/>
      <c r="F24" s="82"/>
      <c r="G24" s="90"/>
      <c r="H24" s="102"/>
      <c r="I24" s="29"/>
    </row>
    <row r="25" spans="1:16" s="30" customFormat="1" x14ac:dyDescent="0.25">
      <c r="A25" s="24"/>
      <c r="B25" s="87"/>
      <c r="C25" s="50" t="s">
        <v>128</v>
      </c>
      <c r="D25" s="88"/>
      <c r="E25" s="87">
        <f>16*9</f>
        <v>144</v>
      </c>
      <c r="F25" s="87">
        <v>1</v>
      </c>
      <c r="G25" s="89"/>
      <c r="H25" s="89">
        <f>G25*F25*E25</f>
        <v>0</v>
      </c>
      <c r="I25" s="29"/>
      <c r="J25" s="10"/>
    </row>
    <row r="26" spans="1:16" s="30" customFormat="1" x14ac:dyDescent="0.25">
      <c r="A26" s="24"/>
      <c r="B26" s="87"/>
      <c r="C26" s="50" t="s">
        <v>144</v>
      </c>
      <c r="D26" s="88"/>
      <c r="E26" s="87">
        <v>81</v>
      </c>
      <c r="F26" s="87">
        <v>1</v>
      </c>
      <c r="G26" s="89"/>
      <c r="H26" s="89">
        <f>G26*F26*E26</f>
        <v>0</v>
      </c>
      <c r="I26" s="29"/>
      <c r="J26" s="10"/>
    </row>
    <row r="27" spans="1:16" s="30" customFormat="1" ht="16.5" thickBot="1" x14ac:dyDescent="0.3">
      <c r="A27" s="24"/>
      <c r="B27" s="87"/>
      <c r="C27" s="50" t="s">
        <v>162</v>
      </c>
      <c r="D27" s="88"/>
      <c r="E27" s="87">
        <v>1</v>
      </c>
      <c r="F27" s="87">
        <v>1</v>
      </c>
      <c r="G27" s="89"/>
      <c r="H27" s="107">
        <f>E27*F27*G27</f>
        <v>0</v>
      </c>
      <c r="I27" s="29"/>
    </row>
    <row r="28" spans="1:16" s="30" customFormat="1" ht="16.5" thickBot="1" x14ac:dyDescent="0.3">
      <c r="A28" s="24"/>
      <c r="B28" s="87"/>
      <c r="C28" s="88"/>
      <c r="D28" s="88"/>
      <c r="E28" s="87"/>
      <c r="F28" s="87"/>
      <c r="G28" s="93"/>
      <c r="H28" s="108">
        <f>SUM(H25:H27)</f>
        <v>0</v>
      </c>
      <c r="I28" s="29"/>
    </row>
    <row r="29" spans="1:16" s="30" customFormat="1" x14ac:dyDescent="0.25">
      <c r="A29" s="24"/>
      <c r="B29" s="140" t="s">
        <v>10</v>
      </c>
      <c r="C29" s="140"/>
      <c r="D29" s="140"/>
      <c r="E29" s="140"/>
      <c r="F29" s="140"/>
      <c r="G29" s="140"/>
      <c r="H29" s="110">
        <f>H17+H23+H28</f>
        <v>0</v>
      </c>
      <c r="I29" s="29"/>
    </row>
    <row r="30" spans="1:16" ht="16.5" thickBot="1" x14ac:dyDescent="0.3">
      <c r="A30" s="39"/>
      <c r="B30" s="40"/>
      <c r="C30" s="40"/>
      <c r="D30" s="40"/>
      <c r="E30" s="41"/>
      <c r="F30" s="41"/>
      <c r="G30" s="42"/>
      <c r="H30" s="42"/>
      <c r="I30" s="43"/>
    </row>
    <row r="31" spans="1:16" ht="27.75" customHeight="1" x14ac:dyDescent="0.25">
      <c r="B31" s="10" t="s">
        <v>165</v>
      </c>
    </row>
    <row r="32" spans="1:16" x14ac:dyDescent="0.25">
      <c r="A32" s="11"/>
      <c r="B32" s="12"/>
      <c r="C32" s="12"/>
      <c r="D32" s="12"/>
      <c r="E32" s="16" t="s">
        <v>19</v>
      </c>
      <c r="F32" s="12" t="s">
        <v>34</v>
      </c>
      <c r="G32" s="14"/>
      <c r="H32" s="14"/>
      <c r="I32" s="15"/>
    </row>
    <row r="33" spans="1:9" x14ac:dyDescent="0.25">
      <c r="A33" s="11"/>
      <c r="B33" s="12"/>
      <c r="C33" s="12"/>
      <c r="D33" s="12"/>
      <c r="E33" s="16" t="s">
        <v>18</v>
      </c>
      <c r="F33" s="12"/>
      <c r="G33" s="14"/>
      <c r="H33" s="14"/>
      <c r="I33" s="15"/>
    </row>
    <row r="34" spans="1:9" x14ac:dyDescent="0.25">
      <c r="A34" s="11"/>
      <c r="B34" s="12"/>
      <c r="C34" s="12"/>
      <c r="D34" s="12"/>
      <c r="E34" s="81"/>
      <c r="F34" s="12"/>
      <c r="G34" s="14"/>
      <c r="H34" s="14"/>
      <c r="I34" s="15"/>
    </row>
    <row r="35" spans="1:9" x14ac:dyDescent="0.25">
      <c r="A35" s="11"/>
      <c r="B35" s="2" t="s">
        <v>13</v>
      </c>
      <c r="C35" s="17" t="s">
        <v>20</v>
      </c>
      <c r="D35" s="17"/>
      <c r="E35" s="16" t="s">
        <v>17</v>
      </c>
      <c r="F35" s="139" t="s">
        <v>46</v>
      </c>
      <c r="G35" s="139"/>
      <c r="H35" s="14"/>
      <c r="I35" s="15"/>
    </row>
    <row r="36" spans="1:9" x14ac:dyDescent="0.25">
      <c r="A36" s="11"/>
      <c r="B36" s="2" t="s">
        <v>12</v>
      </c>
      <c r="C36" s="12" t="s">
        <v>20</v>
      </c>
      <c r="D36" s="12"/>
      <c r="E36" s="16" t="s">
        <v>16</v>
      </c>
      <c r="F36" s="139" t="s">
        <v>60</v>
      </c>
      <c r="G36" s="139"/>
      <c r="H36" s="14"/>
      <c r="I36" s="15"/>
    </row>
    <row r="37" spans="1:9" x14ac:dyDescent="0.25">
      <c r="A37" s="11"/>
      <c r="B37" s="2" t="s">
        <v>14</v>
      </c>
      <c r="C37" s="12" t="s">
        <v>20</v>
      </c>
      <c r="D37" s="12"/>
      <c r="E37" s="16" t="s">
        <v>15</v>
      </c>
      <c r="F37" s="13">
        <v>3</v>
      </c>
      <c r="G37" s="18"/>
      <c r="H37" s="14"/>
      <c r="I37" s="15"/>
    </row>
    <row r="38" spans="1:9" x14ac:dyDescent="0.25">
      <c r="A38" s="11"/>
      <c r="B38" s="12"/>
      <c r="C38" s="12"/>
      <c r="D38" s="12"/>
      <c r="E38" s="13"/>
      <c r="F38" s="13"/>
      <c r="G38" s="14"/>
      <c r="H38" s="14"/>
      <c r="I38" s="15"/>
    </row>
    <row r="39" spans="1:9" ht="31.5" x14ac:dyDescent="0.25">
      <c r="A39" s="19"/>
      <c r="B39" s="20" t="s">
        <v>4</v>
      </c>
      <c r="C39" s="20" t="s">
        <v>5</v>
      </c>
      <c r="D39" s="20" t="s">
        <v>11</v>
      </c>
      <c r="E39" s="20" t="s">
        <v>6</v>
      </c>
      <c r="F39" s="20" t="s">
        <v>7</v>
      </c>
      <c r="G39" s="21" t="s">
        <v>8</v>
      </c>
      <c r="H39" s="21" t="s">
        <v>9</v>
      </c>
      <c r="I39" s="22"/>
    </row>
    <row r="40" spans="1:9" x14ac:dyDescent="0.25">
      <c r="A40" s="24"/>
      <c r="B40" s="25"/>
      <c r="C40" s="26"/>
      <c r="D40" s="25"/>
      <c r="E40" s="27"/>
      <c r="F40" s="27"/>
      <c r="G40" s="28"/>
      <c r="H40" s="28"/>
      <c r="I40" s="29"/>
    </row>
    <row r="41" spans="1:9" x14ac:dyDescent="0.25">
      <c r="A41" s="24"/>
      <c r="B41" s="31">
        <v>1</v>
      </c>
      <c r="C41" s="32" t="s">
        <v>24</v>
      </c>
      <c r="D41" s="33"/>
      <c r="E41" s="34"/>
      <c r="F41" s="34"/>
      <c r="G41" s="51"/>
      <c r="H41" s="49"/>
      <c r="I41" s="29"/>
    </row>
    <row r="42" spans="1:9" x14ac:dyDescent="0.25">
      <c r="A42" s="24"/>
      <c r="B42" s="35"/>
      <c r="C42" s="50" t="s">
        <v>74</v>
      </c>
      <c r="D42" s="69"/>
      <c r="E42" s="70">
        <v>1</v>
      </c>
      <c r="F42" s="70">
        <v>3</v>
      </c>
      <c r="G42" s="65"/>
      <c r="H42" s="65">
        <f>G42*F42*E42</f>
        <v>0</v>
      </c>
      <c r="I42" s="29"/>
    </row>
    <row r="43" spans="1:9" x14ac:dyDescent="0.25">
      <c r="A43" s="24"/>
      <c r="B43" s="35"/>
      <c r="C43" s="50" t="s">
        <v>166</v>
      </c>
      <c r="D43" s="69"/>
      <c r="E43" s="70">
        <v>1</v>
      </c>
      <c r="F43" s="70">
        <v>3</v>
      </c>
      <c r="G43" s="65"/>
      <c r="H43" s="65">
        <f>G43*F43*E43</f>
        <v>0</v>
      </c>
      <c r="I43" s="29"/>
    </row>
    <row r="44" spans="1:9" x14ac:dyDescent="0.25">
      <c r="A44" s="24"/>
      <c r="B44" s="35"/>
      <c r="C44" s="69" t="s">
        <v>25</v>
      </c>
      <c r="D44" s="69"/>
      <c r="E44" s="70">
        <v>2</v>
      </c>
      <c r="F44" s="70">
        <v>3</v>
      </c>
      <c r="G44" s="65"/>
      <c r="H44" s="65">
        <f t="shared" ref="H44:H46" si="1">G44*F44*E44</f>
        <v>0</v>
      </c>
      <c r="I44" s="29"/>
    </row>
    <row r="45" spans="1:9" x14ac:dyDescent="0.25">
      <c r="A45" s="24"/>
      <c r="B45" s="35"/>
      <c r="C45" s="69" t="s">
        <v>26</v>
      </c>
      <c r="D45" s="69"/>
      <c r="E45" s="70">
        <v>1</v>
      </c>
      <c r="F45" s="70">
        <v>3</v>
      </c>
      <c r="G45" s="65"/>
      <c r="H45" s="65">
        <f t="shared" si="1"/>
        <v>0</v>
      </c>
      <c r="I45" s="29"/>
    </row>
    <row r="46" spans="1:9" ht="16.5" thickBot="1" x14ac:dyDescent="0.3">
      <c r="A46" s="24"/>
      <c r="B46" s="35"/>
      <c r="C46" s="69" t="s">
        <v>27</v>
      </c>
      <c r="D46" s="69"/>
      <c r="E46" s="70">
        <v>1</v>
      </c>
      <c r="F46" s="70">
        <v>3</v>
      </c>
      <c r="G46" s="65"/>
      <c r="H46" s="98">
        <f t="shared" si="1"/>
        <v>0</v>
      </c>
      <c r="I46" s="29"/>
    </row>
    <row r="47" spans="1:9" ht="16.5" thickBot="1" x14ac:dyDescent="0.3">
      <c r="A47" s="24"/>
      <c r="B47" s="35"/>
      <c r="C47" s="69"/>
      <c r="D47" s="69"/>
      <c r="E47" s="70"/>
      <c r="F47" s="70"/>
      <c r="G47" s="101"/>
      <c r="H47" s="100">
        <f>SUM(H42:H46)</f>
        <v>0</v>
      </c>
      <c r="I47" s="29"/>
    </row>
    <row r="48" spans="1:9" x14ac:dyDescent="0.25">
      <c r="A48" s="24"/>
      <c r="B48" s="82">
        <v>2</v>
      </c>
      <c r="C48" s="32" t="s">
        <v>28</v>
      </c>
      <c r="D48" s="84"/>
      <c r="E48" s="85"/>
      <c r="F48" s="85"/>
      <c r="G48" s="86"/>
      <c r="H48" s="99"/>
      <c r="I48" s="29"/>
    </row>
    <row r="49" spans="1:9" x14ac:dyDescent="0.25">
      <c r="A49" s="24"/>
      <c r="B49" s="87"/>
      <c r="C49" s="50" t="s">
        <v>127</v>
      </c>
      <c r="D49" s="69"/>
      <c r="E49" s="70">
        <v>1</v>
      </c>
      <c r="F49" s="70">
        <v>3</v>
      </c>
      <c r="G49" s="65"/>
      <c r="H49" s="65">
        <f>G49*F49*E49</f>
        <v>0</v>
      </c>
      <c r="I49" s="29"/>
    </row>
    <row r="50" spans="1:9" x14ac:dyDescent="0.25">
      <c r="A50" s="24"/>
      <c r="B50" s="87"/>
      <c r="C50" s="50" t="s">
        <v>56</v>
      </c>
      <c r="D50" s="69"/>
      <c r="E50" s="70">
        <v>1</v>
      </c>
      <c r="F50" s="70">
        <v>3</v>
      </c>
      <c r="G50" s="65"/>
      <c r="H50" s="65">
        <f>G50*F50*E50</f>
        <v>0</v>
      </c>
      <c r="I50" s="29"/>
    </row>
    <row r="51" spans="1:9" x14ac:dyDescent="0.25">
      <c r="A51" s="24"/>
      <c r="B51" s="87"/>
      <c r="C51" s="69" t="s">
        <v>57</v>
      </c>
      <c r="D51" s="69"/>
      <c r="E51" s="70">
        <v>1</v>
      </c>
      <c r="F51" s="70">
        <v>3</v>
      </c>
      <c r="G51" s="65"/>
      <c r="H51" s="65">
        <f>G51*F51*E51</f>
        <v>0</v>
      </c>
      <c r="I51" s="29"/>
    </row>
    <row r="52" spans="1:9" ht="16.5" thickBot="1" x14ac:dyDescent="0.3">
      <c r="A52" s="24"/>
      <c r="B52" s="87"/>
      <c r="C52" s="69" t="s">
        <v>29</v>
      </c>
      <c r="D52" s="69"/>
      <c r="E52" s="70">
        <v>1</v>
      </c>
      <c r="F52" s="70">
        <v>3</v>
      </c>
      <c r="G52" s="65"/>
      <c r="H52" s="65">
        <f>G52*F52*E52</f>
        <v>0</v>
      </c>
      <c r="I52" s="29"/>
    </row>
    <row r="53" spans="1:9" ht="16.5" thickBot="1" x14ac:dyDescent="0.3">
      <c r="A53" s="24"/>
      <c r="B53" s="87"/>
      <c r="C53" s="88"/>
      <c r="D53" s="88"/>
      <c r="E53" s="87"/>
      <c r="F53" s="87"/>
      <c r="G53" s="93"/>
      <c r="H53" s="108">
        <f>SUM(H49:H52)</f>
        <v>0</v>
      </c>
      <c r="I53" s="29"/>
    </row>
    <row r="54" spans="1:9" x14ac:dyDescent="0.25">
      <c r="A54" s="24"/>
      <c r="B54" s="82">
        <v>3</v>
      </c>
      <c r="C54" s="32" t="s">
        <v>163</v>
      </c>
      <c r="D54" s="83"/>
      <c r="E54" s="82"/>
      <c r="F54" s="82"/>
      <c r="G54" s="90"/>
      <c r="H54" s="102"/>
      <c r="I54" s="29"/>
    </row>
    <row r="55" spans="1:9" x14ac:dyDescent="0.25">
      <c r="A55" s="24"/>
      <c r="B55" s="87"/>
      <c r="C55" s="50" t="s">
        <v>128</v>
      </c>
      <c r="D55" s="69"/>
      <c r="E55" s="70">
        <f>12*12</f>
        <v>144</v>
      </c>
      <c r="F55" s="70">
        <v>1</v>
      </c>
      <c r="G55" s="65"/>
      <c r="H55" s="65">
        <f>G55*F55*E55</f>
        <v>0</v>
      </c>
      <c r="I55" s="29"/>
    </row>
    <row r="56" spans="1:9" x14ac:dyDescent="0.25">
      <c r="A56" s="24"/>
      <c r="B56" s="87"/>
      <c r="C56" s="69" t="s">
        <v>144</v>
      </c>
      <c r="D56" s="69"/>
      <c r="E56" s="70">
        <v>81</v>
      </c>
      <c r="F56" s="70">
        <v>1</v>
      </c>
      <c r="G56" s="65"/>
      <c r="H56" s="65">
        <f>G56*F56*E56</f>
        <v>0</v>
      </c>
      <c r="I56" s="29"/>
    </row>
    <row r="57" spans="1:9" ht="16.5" thickBot="1" x14ac:dyDescent="0.3">
      <c r="A57" s="24"/>
      <c r="B57" s="87"/>
      <c r="C57" s="69" t="s">
        <v>162</v>
      </c>
      <c r="D57" s="69"/>
      <c r="E57" s="70">
        <v>1</v>
      </c>
      <c r="F57" s="70">
        <v>1</v>
      </c>
      <c r="G57" s="65"/>
      <c r="H57" s="65">
        <f>G57*F57*E57</f>
        <v>0</v>
      </c>
      <c r="I57" s="29"/>
    </row>
    <row r="58" spans="1:9" ht="16.5" thickBot="1" x14ac:dyDescent="0.3">
      <c r="A58" s="24"/>
      <c r="B58" s="87"/>
      <c r="C58" s="88"/>
      <c r="D58" s="88"/>
      <c r="E58" s="87"/>
      <c r="F58" s="87"/>
      <c r="G58" s="93"/>
      <c r="H58" s="108">
        <f>SUM(H55:H57)</f>
        <v>0</v>
      </c>
      <c r="I58" s="29"/>
    </row>
    <row r="59" spans="1:9" ht="16.5" thickBot="1" x14ac:dyDescent="0.3">
      <c r="A59" s="24"/>
      <c r="B59" s="82">
        <v>4</v>
      </c>
      <c r="C59" s="32" t="s">
        <v>129</v>
      </c>
      <c r="D59" s="84"/>
      <c r="E59" s="85"/>
      <c r="F59" s="85"/>
      <c r="G59" s="94"/>
      <c r="H59" s="103"/>
      <c r="I59" s="29"/>
    </row>
    <row r="60" spans="1:9" ht="16.5" thickBot="1" x14ac:dyDescent="0.3">
      <c r="A60" s="24"/>
      <c r="B60" s="95"/>
      <c r="C60" s="50" t="s">
        <v>130</v>
      </c>
      <c r="D60" s="69"/>
      <c r="E60" s="70">
        <v>1</v>
      </c>
      <c r="F60" s="70">
        <v>3</v>
      </c>
      <c r="G60" s="65"/>
      <c r="H60" s="114">
        <f>G60*F60*E60</f>
        <v>0</v>
      </c>
      <c r="I60" s="15"/>
    </row>
    <row r="61" spans="1:9" x14ac:dyDescent="0.25">
      <c r="A61" s="11"/>
      <c r="B61" s="140" t="s">
        <v>10</v>
      </c>
      <c r="C61" s="140"/>
      <c r="D61" s="140"/>
      <c r="E61" s="140"/>
      <c r="F61" s="140"/>
      <c r="G61" s="140"/>
      <c r="H61" s="110">
        <f>H47+H53+H58+H60</f>
        <v>0</v>
      </c>
      <c r="I61" s="15"/>
    </row>
    <row r="62" spans="1:9" ht="22.5" customHeight="1" thickBot="1" x14ac:dyDescent="0.3">
      <c r="A62" s="39"/>
      <c r="B62" s="10" t="s">
        <v>165</v>
      </c>
      <c r="C62" s="40"/>
      <c r="D62" s="40"/>
      <c r="E62" s="41"/>
      <c r="F62" s="41"/>
      <c r="G62" s="42"/>
      <c r="H62" s="42"/>
      <c r="I62" s="43"/>
    </row>
    <row r="63" spans="1:9" ht="16.5" thickBot="1" x14ac:dyDescent="0.3">
      <c r="B63" s="40"/>
    </row>
  </sheetData>
  <mergeCells count="7">
    <mergeCell ref="E1:G1"/>
    <mergeCell ref="F35:G35"/>
    <mergeCell ref="F36:G36"/>
    <mergeCell ref="B61:G61"/>
    <mergeCell ref="F5:G5"/>
    <mergeCell ref="F6:G6"/>
    <mergeCell ref="B29:G29"/>
  </mergeCells>
  <printOptions horizontalCentered="1"/>
  <pageMargins left="0.23622047244094499" right="0.23622047244094499" top="0.74803149606299202" bottom="0.74803149606299202" header="0.31496062992126" footer="0.31496062992126"/>
  <pageSetup paperSize="9" scale="90" orientation="landscape" r:id="rId1"/>
  <rowBreaks count="1" manualBreakCount="1">
    <brk id="31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="93" zoomScaleNormal="93" workbookViewId="0">
      <selection activeCell="A2" sqref="A2:I33"/>
    </sheetView>
  </sheetViews>
  <sheetFormatPr defaultColWidth="8.7109375" defaultRowHeight="15.75" x14ac:dyDescent="0.25"/>
  <cols>
    <col min="1" max="1" width="4.5703125" style="10" customWidth="1"/>
    <col min="2" max="2" width="24.140625" style="10" customWidth="1"/>
    <col min="3" max="3" width="56.42578125" style="10" bestFit="1" customWidth="1"/>
    <col min="4" max="4" width="18.5703125" style="10" customWidth="1"/>
    <col min="5" max="5" width="11.85546875" style="44" customWidth="1"/>
    <col min="6" max="6" width="11.140625" style="44" customWidth="1"/>
    <col min="7" max="7" width="12.28515625" style="45" customWidth="1"/>
    <col min="8" max="8" width="12.42578125" style="45" customWidth="1"/>
    <col min="9" max="9" width="2.42578125" style="10" customWidth="1"/>
    <col min="10" max="15" width="8.7109375" style="10"/>
    <col min="16" max="16" width="9.85546875" style="10" bestFit="1" customWidth="1"/>
    <col min="17" max="17" width="8.7109375" style="10"/>
    <col min="18" max="18" width="9.7109375" style="10" bestFit="1" customWidth="1"/>
    <col min="19" max="19" width="8.7109375" style="10"/>
    <col min="20" max="20" width="9.42578125" style="10" bestFit="1" customWidth="1"/>
    <col min="21" max="16384" width="8.7109375" style="10"/>
  </cols>
  <sheetData>
    <row r="1" spans="1:9" ht="27.75" customHeight="1" thickBot="1" x14ac:dyDescent="0.3">
      <c r="F1" s="130"/>
    </row>
    <row r="2" spans="1:9" x14ac:dyDescent="0.25">
      <c r="A2" s="5"/>
      <c r="B2" s="6"/>
      <c r="C2" s="6"/>
      <c r="D2" s="6"/>
      <c r="E2" s="7"/>
      <c r="F2" s="7"/>
      <c r="G2" s="8"/>
      <c r="H2" s="8"/>
      <c r="I2" s="9"/>
    </row>
    <row r="3" spans="1:9" x14ac:dyDescent="0.25">
      <c r="A3" s="11"/>
      <c r="B3" s="12"/>
      <c r="C3" s="12"/>
      <c r="D3" s="12"/>
      <c r="E3" s="143" t="s">
        <v>183</v>
      </c>
      <c r="F3" s="143"/>
      <c r="G3" s="143"/>
      <c r="H3" s="14"/>
      <c r="I3" s="15"/>
    </row>
    <row r="4" spans="1:9" x14ac:dyDescent="0.25">
      <c r="A4" s="11"/>
      <c r="B4" s="12"/>
      <c r="C4" s="12"/>
      <c r="D4" s="12"/>
      <c r="E4" s="16" t="s">
        <v>19</v>
      </c>
      <c r="F4" s="12" t="s">
        <v>79</v>
      </c>
      <c r="G4" s="14"/>
      <c r="H4" s="14"/>
      <c r="I4" s="15"/>
    </row>
    <row r="5" spans="1:9" x14ac:dyDescent="0.25">
      <c r="A5" s="11"/>
      <c r="B5" s="12"/>
      <c r="C5" s="12"/>
      <c r="D5" s="12"/>
      <c r="E5" s="16" t="s">
        <v>18</v>
      </c>
      <c r="F5" s="12" t="s">
        <v>80</v>
      </c>
      <c r="G5" s="14"/>
      <c r="H5" s="14"/>
      <c r="I5" s="15"/>
    </row>
    <row r="6" spans="1:9" x14ac:dyDescent="0.25">
      <c r="A6" s="11"/>
      <c r="B6" s="12"/>
      <c r="C6" s="12"/>
      <c r="D6" s="12"/>
      <c r="E6" s="136"/>
      <c r="F6" s="12"/>
      <c r="G6" s="14"/>
      <c r="H6" s="14"/>
      <c r="I6" s="15"/>
    </row>
    <row r="7" spans="1:9" x14ac:dyDescent="0.25">
      <c r="A7" s="11"/>
      <c r="B7" s="2" t="s">
        <v>13</v>
      </c>
      <c r="C7" s="17" t="s">
        <v>20</v>
      </c>
      <c r="D7" s="17"/>
      <c r="E7" s="16" t="s">
        <v>17</v>
      </c>
      <c r="F7" s="139" t="s">
        <v>60</v>
      </c>
      <c r="G7" s="139"/>
      <c r="H7" s="14"/>
      <c r="I7" s="15"/>
    </row>
    <row r="8" spans="1:9" x14ac:dyDescent="0.25">
      <c r="A8" s="11"/>
      <c r="B8" s="2" t="s">
        <v>12</v>
      </c>
      <c r="C8" s="12" t="s">
        <v>20</v>
      </c>
      <c r="D8" s="12"/>
      <c r="E8" s="16" t="s">
        <v>16</v>
      </c>
      <c r="F8" s="139" t="s">
        <v>60</v>
      </c>
      <c r="G8" s="139"/>
      <c r="H8" s="14"/>
      <c r="I8" s="15"/>
    </row>
    <row r="9" spans="1:9" x14ac:dyDescent="0.25">
      <c r="A9" s="11"/>
      <c r="B9" s="2" t="s">
        <v>14</v>
      </c>
      <c r="C9" s="12" t="s">
        <v>20</v>
      </c>
      <c r="D9" s="12"/>
      <c r="E9" s="16" t="s">
        <v>15</v>
      </c>
      <c r="F9" s="13">
        <v>1</v>
      </c>
      <c r="G9" s="18"/>
      <c r="H9" s="14"/>
      <c r="I9" s="15"/>
    </row>
    <row r="10" spans="1:9" x14ac:dyDescent="0.25">
      <c r="A10" s="11"/>
      <c r="B10" s="12"/>
      <c r="C10" s="12"/>
      <c r="D10" s="12"/>
      <c r="E10" s="13"/>
      <c r="F10" s="13"/>
      <c r="G10" s="14"/>
      <c r="H10" s="14"/>
      <c r="I10" s="15"/>
    </row>
    <row r="11" spans="1:9" ht="31.5" x14ac:dyDescent="0.25">
      <c r="A11" s="19"/>
      <c r="B11" s="20" t="s">
        <v>4</v>
      </c>
      <c r="C11" s="20" t="s">
        <v>5</v>
      </c>
      <c r="D11" s="20" t="s">
        <v>11</v>
      </c>
      <c r="E11" s="20" t="s">
        <v>6</v>
      </c>
      <c r="F11" s="20" t="s">
        <v>7</v>
      </c>
      <c r="G11" s="21" t="s">
        <v>8</v>
      </c>
      <c r="H11" s="21" t="s">
        <v>9</v>
      </c>
      <c r="I11" s="22"/>
    </row>
    <row r="12" spans="1:9" x14ac:dyDescent="0.25">
      <c r="A12" s="24"/>
      <c r="B12" s="25"/>
      <c r="C12" s="26"/>
      <c r="D12" s="25"/>
      <c r="E12" s="27"/>
      <c r="F12" s="27"/>
      <c r="G12" s="28"/>
      <c r="H12" s="28"/>
      <c r="I12" s="29"/>
    </row>
    <row r="13" spans="1:9" x14ac:dyDescent="0.25">
      <c r="A13" s="24"/>
      <c r="B13" s="31">
        <v>1</v>
      </c>
      <c r="C13" s="32" t="s">
        <v>24</v>
      </c>
      <c r="D13" s="33"/>
      <c r="E13" s="34"/>
      <c r="F13" s="34"/>
      <c r="G13" s="51"/>
      <c r="H13" s="49"/>
      <c r="I13" s="29"/>
    </row>
    <row r="14" spans="1:9" x14ac:dyDescent="0.25">
      <c r="A14" s="24"/>
      <c r="B14" s="35"/>
      <c r="C14" s="50" t="s">
        <v>74</v>
      </c>
      <c r="D14" s="69"/>
      <c r="E14" s="70">
        <v>1</v>
      </c>
      <c r="F14" s="70">
        <v>1</v>
      </c>
      <c r="G14" s="65"/>
      <c r="H14" s="65">
        <f>G14*F14*E14</f>
        <v>0</v>
      </c>
      <c r="I14" s="29"/>
    </row>
    <row r="15" spans="1:9" x14ac:dyDescent="0.25">
      <c r="A15" s="24"/>
      <c r="B15" s="35"/>
      <c r="C15" s="50" t="s">
        <v>166</v>
      </c>
      <c r="D15" s="69"/>
      <c r="E15" s="70">
        <v>1</v>
      </c>
      <c r="F15" s="70">
        <v>1</v>
      </c>
      <c r="G15" s="65"/>
      <c r="H15" s="65">
        <f t="shared" ref="H15:H20" si="0">G15*F15*E15</f>
        <v>0</v>
      </c>
      <c r="I15" s="29"/>
    </row>
    <row r="16" spans="1:9" x14ac:dyDescent="0.25">
      <c r="A16" s="24"/>
      <c r="B16" s="35"/>
      <c r="C16" s="69" t="s">
        <v>25</v>
      </c>
      <c r="D16" s="69"/>
      <c r="E16" s="70">
        <v>2</v>
      </c>
      <c r="F16" s="70">
        <v>1</v>
      </c>
      <c r="G16" s="65"/>
      <c r="H16" s="65">
        <f t="shared" si="0"/>
        <v>0</v>
      </c>
      <c r="I16" s="29"/>
    </row>
    <row r="17" spans="1:9" x14ac:dyDescent="0.25">
      <c r="A17" s="24"/>
      <c r="B17" s="35"/>
      <c r="C17" s="69" t="s">
        <v>26</v>
      </c>
      <c r="D17" s="69"/>
      <c r="E17" s="70">
        <v>1</v>
      </c>
      <c r="F17" s="70">
        <v>1</v>
      </c>
      <c r="G17" s="65"/>
      <c r="H17" s="65">
        <f t="shared" si="0"/>
        <v>0</v>
      </c>
      <c r="I17" s="29"/>
    </row>
    <row r="18" spans="1:9" x14ac:dyDescent="0.25">
      <c r="A18" s="24"/>
      <c r="B18" s="35"/>
      <c r="C18" s="69" t="s">
        <v>27</v>
      </c>
      <c r="D18" s="69"/>
      <c r="E18" s="70">
        <v>1</v>
      </c>
      <c r="F18" s="70">
        <v>1</v>
      </c>
      <c r="G18" s="65"/>
      <c r="H18" s="65">
        <f t="shared" si="0"/>
        <v>0</v>
      </c>
      <c r="I18" s="29"/>
    </row>
    <row r="19" spans="1:9" x14ac:dyDescent="0.25">
      <c r="A19" s="24"/>
      <c r="B19" s="35"/>
      <c r="C19" s="69" t="s">
        <v>68</v>
      </c>
      <c r="D19" s="69"/>
      <c r="E19" s="70">
        <v>1</v>
      </c>
      <c r="F19" s="70">
        <v>1</v>
      </c>
      <c r="G19" s="71"/>
      <c r="H19" s="65">
        <f t="shared" si="0"/>
        <v>0</v>
      </c>
      <c r="I19" s="29"/>
    </row>
    <row r="20" spans="1:9" ht="16.5" thickBot="1" x14ac:dyDescent="0.3">
      <c r="A20" s="24"/>
      <c r="B20" s="35"/>
      <c r="C20" s="69" t="s">
        <v>90</v>
      </c>
      <c r="D20" s="69"/>
      <c r="E20" s="70">
        <v>1</v>
      </c>
      <c r="F20" s="70">
        <v>1</v>
      </c>
      <c r="G20" s="71"/>
      <c r="H20" s="98">
        <f t="shared" si="0"/>
        <v>0</v>
      </c>
      <c r="I20" s="29"/>
    </row>
    <row r="21" spans="1:9" ht="16.5" thickBot="1" x14ac:dyDescent="0.3">
      <c r="A21" s="24"/>
      <c r="B21" s="35"/>
      <c r="C21" s="116"/>
      <c r="D21" s="69"/>
      <c r="E21" s="70"/>
      <c r="F21" s="70"/>
      <c r="G21" s="71"/>
      <c r="H21" s="100">
        <f>SUM(H14:H20)</f>
        <v>0</v>
      </c>
      <c r="I21" s="29"/>
    </row>
    <row r="22" spans="1:9" x14ac:dyDescent="0.25">
      <c r="A22" s="24"/>
      <c r="B22" s="31">
        <v>2</v>
      </c>
      <c r="C22" s="36" t="s">
        <v>28</v>
      </c>
      <c r="D22" s="33"/>
      <c r="E22" s="34"/>
      <c r="F22" s="34"/>
      <c r="G22" s="37"/>
      <c r="H22" s="38"/>
      <c r="I22" s="29"/>
    </row>
    <row r="23" spans="1:9" x14ac:dyDescent="0.25">
      <c r="A23" s="24"/>
      <c r="B23" s="56"/>
      <c r="C23" s="74" t="s">
        <v>127</v>
      </c>
      <c r="D23" s="75"/>
      <c r="E23" s="76">
        <v>1</v>
      </c>
      <c r="F23" s="76">
        <v>1</v>
      </c>
      <c r="G23" s="53"/>
      <c r="H23" s="59">
        <f>G23*F23*E23</f>
        <v>0</v>
      </c>
      <c r="I23" s="29"/>
    </row>
    <row r="24" spans="1:9" x14ac:dyDescent="0.25">
      <c r="A24" s="24"/>
      <c r="B24" s="56"/>
      <c r="C24" s="74" t="s">
        <v>56</v>
      </c>
      <c r="D24" s="75"/>
      <c r="E24" s="76">
        <v>1</v>
      </c>
      <c r="F24" s="76">
        <v>1</v>
      </c>
      <c r="G24" s="53"/>
      <c r="H24" s="59">
        <f>G24*F24*E24</f>
        <v>0</v>
      </c>
      <c r="I24" s="29"/>
    </row>
    <row r="25" spans="1:9" x14ac:dyDescent="0.25">
      <c r="A25" s="24"/>
      <c r="B25" s="56"/>
      <c r="C25" s="74" t="s">
        <v>29</v>
      </c>
      <c r="D25" s="75"/>
      <c r="E25" s="76">
        <v>1</v>
      </c>
      <c r="F25" s="76">
        <v>1</v>
      </c>
      <c r="G25" s="53"/>
      <c r="H25" s="59">
        <f>G25*F25</f>
        <v>0</v>
      </c>
      <c r="I25" s="29"/>
    </row>
    <row r="26" spans="1:9" ht="16.5" thickBot="1" x14ac:dyDescent="0.3">
      <c r="A26" s="24"/>
      <c r="B26" s="56"/>
      <c r="C26" s="74" t="s">
        <v>57</v>
      </c>
      <c r="D26" s="75"/>
      <c r="E26" s="76">
        <v>1</v>
      </c>
      <c r="F26" s="76">
        <v>1</v>
      </c>
      <c r="G26" s="53"/>
      <c r="H26" s="59">
        <f>G26*F26</f>
        <v>0</v>
      </c>
      <c r="I26" s="29"/>
    </row>
    <row r="27" spans="1:9" ht="16.5" thickBot="1" x14ac:dyDescent="0.3">
      <c r="A27" s="24"/>
      <c r="B27" s="56"/>
      <c r="C27" s="74"/>
      <c r="D27" s="75"/>
      <c r="E27" s="76"/>
      <c r="F27" s="76"/>
      <c r="G27" s="53"/>
      <c r="H27" s="118">
        <f>SUM(H23:H26)</f>
        <v>0</v>
      </c>
      <c r="I27" s="29"/>
    </row>
    <row r="28" spans="1:9" x14ac:dyDescent="0.25">
      <c r="A28" s="24"/>
      <c r="B28" s="31">
        <v>3</v>
      </c>
      <c r="C28" s="36" t="s">
        <v>23</v>
      </c>
      <c r="D28" s="32"/>
      <c r="E28" s="31"/>
      <c r="F28" s="31"/>
      <c r="G28" s="58"/>
      <c r="H28" s="38"/>
      <c r="I28" s="29"/>
    </row>
    <row r="29" spans="1:9" s="30" customFormat="1" x14ac:dyDescent="0.25">
      <c r="A29" s="24"/>
      <c r="B29" s="56"/>
      <c r="C29" s="57" t="s">
        <v>162</v>
      </c>
      <c r="D29" s="52"/>
      <c r="E29" s="56">
        <v>1</v>
      </c>
      <c r="F29" s="56">
        <v>1</v>
      </c>
      <c r="G29" s="53"/>
      <c r="H29" s="54">
        <f>G29*F29*E29</f>
        <v>0</v>
      </c>
      <c r="I29" s="29"/>
    </row>
    <row r="30" spans="1:9" ht="16.5" thickBot="1" x14ac:dyDescent="0.3">
      <c r="A30" s="24"/>
      <c r="B30" s="56"/>
      <c r="C30" s="57" t="s">
        <v>33</v>
      </c>
      <c r="D30" s="52"/>
      <c r="E30" s="56">
        <f>9*9</f>
        <v>81</v>
      </c>
      <c r="F30" s="56">
        <v>1</v>
      </c>
      <c r="G30" s="53"/>
      <c r="H30" s="117">
        <f>G30*F30*E30</f>
        <v>0</v>
      </c>
      <c r="I30" s="29"/>
    </row>
    <row r="31" spans="1:9" ht="16.5" thickBot="1" x14ac:dyDescent="0.3">
      <c r="A31" s="24"/>
      <c r="B31" s="56"/>
      <c r="C31" s="57"/>
      <c r="D31" s="52"/>
      <c r="E31" s="56"/>
      <c r="F31" s="56"/>
      <c r="G31" s="53"/>
      <c r="H31" s="118">
        <f>SUM(H29:H30)</f>
        <v>0</v>
      </c>
      <c r="I31" s="29"/>
    </row>
    <row r="32" spans="1:9" x14ac:dyDescent="0.25">
      <c r="A32" s="24"/>
      <c r="B32" s="140" t="s">
        <v>10</v>
      </c>
      <c r="C32" s="140"/>
      <c r="D32" s="140"/>
      <c r="E32" s="140"/>
      <c r="F32" s="140"/>
      <c r="G32" s="140"/>
      <c r="H32" s="110">
        <f>H21+H27+H31</f>
        <v>0</v>
      </c>
      <c r="I32" s="29"/>
    </row>
    <row r="33" spans="1:9" ht="16.5" thickBot="1" x14ac:dyDescent="0.3">
      <c r="A33" s="39"/>
      <c r="B33" s="40"/>
      <c r="C33" s="40"/>
      <c r="D33" s="40"/>
      <c r="E33" s="41"/>
      <c r="F33" s="41"/>
      <c r="G33" s="42"/>
      <c r="H33" s="42"/>
      <c r="I33" s="43"/>
    </row>
  </sheetData>
  <mergeCells count="4">
    <mergeCell ref="B32:G32"/>
    <mergeCell ref="F7:G7"/>
    <mergeCell ref="F8:G8"/>
    <mergeCell ref="E3:G3"/>
  </mergeCells>
  <printOptions horizontalCentered="1"/>
  <pageMargins left="0.23622047244094499" right="0.23622047244094499" top="0.74803149606299202" bottom="0.74803149606299202" header="0.31496062992126" footer="0.31496062992126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opLeftCell="B9" zoomScale="84" zoomScaleNormal="84" workbookViewId="0">
      <selection activeCell="B1" sqref="B1:I49"/>
    </sheetView>
  </sheetViews>
  <sheetFormatPr defaultColWidth="8.7109375" defaultRowHeight="15.75" x14ac:dyDescent="0.25"/>
  <cols>
    <col min="1" max="1" width="4.5703125" style="10" customWidth="1"/>
    <col min="2" max="2" width="24.140625" style="10" customWidth="1"/>
    <col min="3" max="3" width="56.42578125" style="10" bestFit="1" customWidth="1"/>
    <col min="4" max="4" width="18.5703125" style="10" customWidth="1"/>
    <col min="5" max="5" width="17.7109375" style="44" bestFit="1" customWidth="1"/>
    <col min="6" max="6" width="11.140625" style="44" customWidth="1"/>
    <col min="7" max="7" width="12.28515625" style="45" customWidth="1"/>
    <col min="8" max="8" width="13.28515625" style="45" bestFit="1" customWidth="1"/>
    <col min="9" max="9" width="2.42578125" style="10" customWidth="1"/>
    <col min="10" max="15" width="8.7109375" style="10"/>
    <col min="16" max="16" width="9.85546875" style="10" bestFit="1" customWidth="1"/>
    <col min="17" max="17" width="8.7109375" style="10"/>
    <col min="18" max="18" width="9.7109375" style="10" bestFit="1" customWidth="1"/>
    <col min="19" max="19" width="8.7109375" style="10"/>
    <col min="20" max="20" width="9.42578125" style="10" bestFit="1" customWidth="1"/>
    <col min="21" max="16384" width="8.7109375" style="10"/>
  </cols>
  <sheetData>
    <row r="1" spans="1:16" ht="27.75" customHeight="1" x14ac:dyDescent="0.25">
      <c r="A1" s="5"/>
      <c r="B1" s="6"/>
      <c r="C1" s="6"/>
      <c r="D1" s="6"/>
      <c r="E1" s="141" t="s">
        <v>182</v>
      </c>
      <c r="F1" s="141"/>
      <c r="G1" s="141"/>
      <c r="H1" s="8"/>
      <c r="I1" s="9"/>
    </row>
    <row r="2" spans="1:16" ht="14.45" customHeight="1" x14ac:dyDescent="0.25">
      <c r="A2" s="11"/>
      <c r="B2" s="12"/>
      <c r="C2" s="12"/>
      <c r="D2" s="12"/>
      <c r="E2" s="16" t="s">
        <v>19</v>
      </c>
      <c r="F2" s="12" t="s">
        <v>52</v>
      </c>
      <c r="G2" s="14"/>
      <c r="H2" s="14"/>
      <c r="I2" s="15"/>
    </row>
    <row r="3" spans="1:16" ht="14.45" customHeight="1" x14ac:dyDescent="0.25">
      <c r="A3" s="11"/>
      <c r="B3" s="12"/>
      <c r="C3" s="12"/>
      <c r="D3" s="12"/>
      <c r="E3" s="16" t="s">
        <v>18</v>
      </c>
      <c r="F3" s="12" t="s">
        <v>172</v>
      </c>
      <c r="G3" s="14"/>
      <c r="H3" s="14"/>
      <c r="I3" s="15"/>
    </row>
    <row r="4" spans="1:16" ht="14.45" customHeight="1" x14ac:dyDescent="0.25">
      <c r="A4" s="11"/>
      <c r="B4" s="2" t="s">
        <v>13</v>
      </c>
      <c r="C4" s="17" t="s">
        <v>20</v>
      </c>
      <c r="D4" s="17"/>
      <c r="E4" s="16" t="s">
        <v>17</v>
      </c>
      <c r="F4" s="139" t="s">
        <v>60</v>
      </c>
      <c r="G4" s="139"/>
      <c r="H4" s="14"/>
      <c r="I4" s="15"/>
    </row>
    <row r="5" spans="1:16" ht="14.45" customHeight="1" x14ac:dyDescent="0.25">
      <c r="A5" s="11"/>
      <c r="B5" s="2" t="s">
        <v>12</v>
      </c>
      <c r="C5" s="12" t="s">
        <v>20</v>
      </c>
      <c r="D5" s="12"/>
      <c r="E5" s="16" t="s">
        <v>16</v>
      </c>
      <c r="F5" s="139" t="s">
        <v>60</v>
      </c>
      <c r="G5" s="139"/>
      <c r="H5" s="14"/>
      <c r="I5" s="15"/>
    </row>
    <row r="6" spans="1:16" ht="14.45" customHeight="1" x14ac:dyDescent="0.25">
      <c r="A6" s="11"/>
      <c r="B6" s="2" t="s">
        <v>14</v>
      </c>
      <c r="C6" s="12" t="s">
        <v>105</v>
      </c>
      <c r="D6" s="12"/>
      <c r="E6" s="16" t="s">
        <v>15</v>
      </c>
      <c r="F6" s="13">
        <v>1</v>
      </c>
      <c r="G6" s="18"/>
      <c r="H6" s="14"/>
      <c r="I6" s="15"/>
    </row>
    <row r="7" spans="1:16" x14ac:dyDescent="0.25">
      <c r="A7" s="11"/>
      <c r="B7" s="12"/>
      <c r="C7" s="12"/>
      <c r="D7" s="12"/>
      <c r="E7" s="13"/>
      <c r="F7" s="13"/>
      <c r="G7" s="14"/>
      <c r="H7" s="14"/>
      <c r="I7" s="15"/>
    </row>
    <row r="8" spans="1:16" s="23" customFormat="1" ht="31.5" x14ac:dyDescent="0.25">
      <c r="A8" s="19"/>
      <c r="B8" s="20" t="s">
        <v>4</v>
      </c>
      <c r="C8" s="20" t="s">
        <v>5</v>
      </c>
      <c r="D8" s="20" t="s">
        <v>11</v>
      </c>
      <c r="E8" s="20" t="s">
        <v>6</v>
      </c>
      <c r="F8" s="20" t="s">
        <v>7</v>
      </c>
      <c r="G8" s="21" t="s">
        <v>8</v>
      </c>
      <c r="H8" s="21" t="s">
        <v>9</v>
      </c>
      <c r="I8" s="22"/>
    </row>
    <row r="9" spans="1:16" s="30" customFormat="1" x14ac:dyDescent="0.25">
      <c r="A9" s="24"/>
      <c r="B9" s="25"/>
      <c r="C9" s="26"/>
      <c r="D9" s="25"/>
      <c r="E9" s="27"/>
      <c r="F9" s="27"/>
      <c r="G9" s="28"/>
      <c r="H9" s="28"/>
      <c r="I9" s="29"/>
    </row>
    <row r="10" spans="1:16" s="30" customFormat="1" x14ac:dyDescent="0.25">
      <c r="A10" s="24"/>
      <c r="B10" s="31">
        <v>1</v>
      </c>
      <c r="C10" s="32" t="s">
        <v>24</v>
      </c>
      <c r="D10" s="33"/>
      <c r="E10" s="34"/>
      <c r="F10" s="34"/>
      <c r="G10" s="51"/>
      <c r="H10" s="49"/>
      <c r="I10" s="29"/>
      <c r="P10" s="55"/>
    </row>
    <row r="11" spans="1:16" s="30" customFormat="1" x14ac:dyDescent="0.25">
      <c r="A11" s="24"/>
      <c r="B11" s="35"/>
      <c r="C11" s="50" t="s">
        <v>82</v>
      </c>
      <c r="D11" s="25"/>
      <c r="E11" s="27">
        <v>1</v>
      </c>
      <c r="F11" s="27">
        <v>1</v>
      </c>
      <c r="G11" s="62"/>
      <c r="H11" s="62">
        <f t="shared" ref="H11:H13" si="0">G11*F11*E11</f>
        <v>0</v>
      </c>
      <c r="I11" s="29"/>
      <c r="P11" s="55"/>
    </row>
    <row r="12" spans="1:16" s="30" customFormat="1" x14ac:dyDescent="0.25">
      <c r="A12" s="24"/>
      <c r="B12" s="35"/>
      <c r="C12" s="50" t="s">
        <v>166</v>
      </c>
      <c r="D12" s="25"/>
      <c r="E12" s="27">
        <v>1</v>
      </c>
      <c r="F12" s="27">
        <v>1</v>
      </c>
      <c r="G12" s="62"/>
      <c r="H12" s="62">
        <f t="shared" si="0"/>
        <v>0</v>
      </c>
      <c r="I12" s="29"/>
      <c r="P12" s="55"/>
    </row>
    <row r="13" spans="1:16" s="30" customFormat="1" x14ac:dyDescent="0.25">
      <c r="A13" s="24"/>
      <c r="B13" s="35"/>
      <c r="C13" s="50" t="s">
        <v>137</v>
      </c>
      <c r="D13" s="25"/>
      <c r="E13" s="27">
        <v>2</v>
      </c>
      <c r="F13" s="27">
        <v>1</v>
      </c>
      <c r="G13" s="62"/>
      <c r="H13" s="62">
        <f t="shared" si="0"/>
        <v>0</v>
      </c>
      <c r="I13" s="29"/>
      <c r="P13" s="55"/>
    </row>
    <row r="14" spans="1:16" s="30" customFormat="1" ht="31.5" x14ac:dyDescent="0.25">
      <c r="A14" s="24"/>
      <c r="B14" s="35"/>
      <c r="C14" s="72" t="s">
        <v>61</v>
      </c>
      <c r="D14" s="25" t="s">
        <v>47</v>
      </c>
      <c r="E14" s="73">
        <v>86</v>
      </c>
      <c r="F14" s="64">
        <v>1</v>
      </c>
      <c r="G14" s="62"/>
      <c r="H14" s="62">
        <f>G14*F14*E14</f>
        <v>0</v>
      </c>
      <c r="I14" s="29"/>
      <c r="P14" s="55"/>
    </row>
    <row r="15" spans="1:16" s="30" customFormat="1" x14ac:dyDescent="0.25">
      <c r="A15" s="24"/>
      <c r="B15" s="35"/>
      <c r="C15" s="72" t="s">
        <v>48</v>
      </c>
      <c r="D15" s="67"/>
      <c r="E15" s="70">
        <v>2</v>
      </c>
      <c r="F15" s="27">
        <v>1</v>
      </c>
      <c r="G15" s="62"/>
      <c r="H15" s="62">
        <f>G15*F15*E15</f>
        <v>0</v>
      </c>
      <c r="I15" s="29"/>
      <c r="P15" s="55"/>
    </row>
    <row r="16" spans="1:16" s="30" customFormat="1" x14ac:dyDescent="0.25">
      <c r="A16" s="24"/>
      <c r="B16" s="35"/>
      <c r="C16" s="25" t="s">
        <v>26</v>
      </c>
      <c r="D16" s="25"/>
      <c r="E16" s="27">
        <v>1</v>
      </c>
      <c r="F16" s="27">
        <v>1</v>
      </c>
      <c r="G16" s="62"/>
      <c r="H16" s="62">
        <f>G16*F16*E16</f>
        <v>0</v>
      </c>
      <c r="I16" s="29"/>
      <c r="P16" s="55"/>
    </row>
    <row r="17" spans="1:16" s="30" customFormat="1" x14ac:dyDescent="0.25">
      <c r="A17" s="24"/>
      <c r="B17" s="35"/>
      <c r="C17" s="69" t="s">
        <v>39</v>
      </c>
      <c r="D17" s="69" t="s">
        <v>53</v>
      </c>
      <c r="E17" s="70">
        <v>6</v>
      </c>
      <c r="F17" s="70">
        <v>1</v>
      </c>
      <c r="G17" s="62"/>
      <c r="H17" s="60">
        <f>G17*F17</f>
        <v>0</v>
      </c>
      <c r="I17" s="29"/>
      <c r="P17" s="55"/>
    </row>
    <row r="18" spans="1:16" s="30" customFormat="1" x14ac:dyDescent="0.25">
      <c r="A18" s="24"/>
      <c r="B18" s="35"/>
      <c r="C18" s="69" t="s">
        <v>54</v>
      </c>
      <c r="D18" s="69"/>
      <c r="E18" s="70">
        <v>2</v>
      </c>
      <c r="F18" s="70">
        <v>1</v>
      </c>
      <c r="G18" s="63"/>
      <c r="H18" s="60">
        <f>G18*F18*E18</f>
        <v>0</v>
      </c>
      <c r="I18" s="29"/>
      <c r="P18" s="55"/>
    </row>
    <row r="19" spans="1:16" s="30" customFormat="1" x14ac:dyDescent="0.25">
      <c r="A19" s="24"/>
      <c r="B19" s="35"/>
      <c r="C19" s="25" t="s">
        <v>50</v>
      </c>
      <c r="D19" s="25"/>
      <c r="E19" s="27">
        <v>1</v>
      </c>
      <c r="F19" s="27">
        <v>1</v>
      </c>
      <c r="G19" s="63"/>
      <c r="H19" s="60">
        <f>G19*F19</f>
        <v>0</v>
      </c>
      <c r="I19" s="29"/>
      <c r="P19" s="55"/>
    </row>
    <row r="20" spans="1:16" s="30" customFormat="1" x14ac:dyDescent="0.25">
      <c r="A20" s="24"/>
      <c r="B20" s="35"/>
      <c r="C20" s="69" t="s">
        <v>68</v>
      </c>
      <c r="D20" s="69"/>
      <c r="E20" s="70">
        <v>3</v>
      </c>
      <c r="F20" s="70">
        <v>1</v>
      </c>
      <c r="G20" s="63"/>
      <c r="H20" s="60">
        <f>G20*F20*E20</f>
        <v>0</v>
      </c>
      <c r="I20" s="29"/>
      <c r="P20" s="55"/>
    </row>
    <row r="21" spans="1:16" s="30" customFormat="1" ht="16.5" thickBot="1" x14ac:dyDescent="0.3">
      <c r="A21" s="24"/>
      <c r="B21" s="35"/>
      <c r="C21" s="69" t="s">
        <v>69</v>
      </c>
      <c r="D21" s="69"/>
      <c r="E21" s="70">
        <v>2</v>
      </c>
      <c r="F21" s="70">
        <v>1</v>
      </c>
      <c r="G21" s="63"/>
      <c r="H21" s="60">
        <f>G21*F21*E21</f>
        <v>0</v>
      </c>
      <c r="I21" s="29"/>
      <c r="P21" s="55"/>
    </row>
    <row r="22" spans="1:16" s="30" customFormat="1" ht="16.5" thickBot="1" x14ac:dyDescent="0.3">
      <c r="A22" s="24"/>
      <c r="B22" s="35"/>
      <c r="C22" s="69"/>
      <c r="D22" s="69"/>
      <c r="E22" s="70"/>
      <c r="F22" s="70"/>
      <c r="G22" s="63"/>
      <c r="H22" s="106">
        <f>SUM(H11:H21)</f>
        <v>0</v>
      </c>
      <c r="I22" s="29"/>
      <c r="P22" s="55"/>
    </row>
    <row r="23" spans="1:16" s="30" customFormat="1" x14ac:dyDescent="0.25">
      <c r="A23" s="24"/>
      <c r="B23" s="82">
        <v>2</v>
      </c>
      <c r="C23" s="32" t="s">
        <v>23</v>
      </c>
      <c r="D23" s="83"/>
      <c r="E23" s="82"/>
      <c r="F23" s="82"/>
      <c r="G23" s="90"/>
      <c r="H23" s="102"/>
      <c r="I23" s="29"/>
      <c r="P23" s="55"/>
    </row>
    <row r="24" spans="1:16" s="30" customFormat="1" x14ac:dyDescent="0.25">
      <c r="A24" s="24"/>
      <c r="B24" s="87"/>
      <c r="C24" s="50" t="s">
        <v>155</v>
      </c>
      <c r="D24" s="25"/>
      <c r="E24" s="27">
        <v>800</v>
      </c>
      <c r="F24" s="27">
        <v>1</v>
      </c>
      <c r="G24" s="62"/>
      <c r="H24" s="62">
        <f t="shared" ref="H24" si="1">G24*F24*E24</f>
        <v>0</v>
      </c>
      <c r="I24" s="29"/>
      <c r="P24" s="55"/>
    </row>
    <row r="25" spans="1:16" s="30" customFormat="1" x14ac:dyDescent="0.25">
      <c r="A25" s="24"/>
      <c r="B25" s="87"/>
      <c r="C25" s="50" t="s">
        <v>156</v>
      </c>
      <c r="D25" s="25"/>
      <c r="E25" s="27">
        <v>128</v>
      </c>
      <c r="F25" s="27">
        <v>1</v>
      </c>
      <c r="G25" s="62"/>
      <c r="H25" s="62">
        <f>G25*F25*E25</f>
        <v>0</v>
      </c>
      <c r="I25" s="29"/>
    </row>
    <row r="26" spans="1:16" s="30" customFormat="1" x14ac:dyDescent="0.25">
      <c r="A26" s="24"/>
      <c r="B26" s="87"/>
      <c r="C26" s="50" t="s">
        <v>162</v>
      </c>
      <c r="D26" s="25"/>
      <c r="E26" s="27">
        <v>1</v>
      </c>
      <c r="F26" s="27">
        <v>1</v>
      </c>
      <c r="G26" s="62"/>
      <c r="H26" s="62">
        <f>G26*F26*E26</f>
        <v>0</v>
      </c>
      <c r="I26" s="29"/>
    </row>
    <row r="27" spans="1:16" s="30" customFormat="1" ht="16.5" thickBot="1" x14ac:dyDescent="0.3">
      <c r="A27" s="24"/>
      <c r="B27" s="87"/>
      <c r="C27" s="72" t="s">
        <v>157</v>
      </c>
      <c r="D27" s="25"/>
      <c r="E27" s="73">
        <v>600</v>
      </c>
      <c r="F27" s="64">
        <v>1</v>
      </c>
      <c r="G27" s="62"/>
      <c r="H27" s="62">
        <f>G27*F27*E27</f>
        <v>0</v>
      </c>
      <c r="I27" s="29"/>
    </row>
    <row r="28" spans="1:16" s="30" customFormat="1" ht="16.5" thickBot="1" x14ac:dyDescent="0.3">
      <c r="A28" s="24"/>
      <c r="B28" s="87"/>
      <c r="C28" s="50"/>
      <c r="D28" s="25"/>
      <c r="E28" s="27"/>
      <c r="F28" s="27"/>
      <c r="G28" s="109"/>
      <c r="H28" s="106">
        <f>SUM(H24:H27)</f>
        <v>0</v>
      </c>
      <c r="I28" s="29"/>
    </row>
    <row r="29" spans="1:16" s="30" customFormat="1" x14ac:dyDescent="0.25">
      <c r="A29" s="24"/>
      <c r="B29" s="82">
        <v>3</v>
      </c>
      <c r="C29" s="32" t="s">
        <v>41</v>
      </c>
      <c r="D29" s="84"/>
      <c r="E29" s="85"/>
      <c r="F29" s="85"/>
      <c r="G29" s="84"/>
      <c r="H29" s="115"/>
      <c r="I29" s="29"/>
    </row>
    <row r="30" spans="1:16" s="30" customFormat="1" x14ac:dyDescent="0.25">
      <c r="A30" s="24"/>
      <c r="B30" s="87"/>
      <c r="C30" s="50" t="s">
        <v>42</v>
      </c>
      <c r="D30" s="25"/>
      <c r="E30" s="27">
        <v>20</v>
      </c>
      <c r="F30" s="27">
        <v>1</v>
      </c>
      <c r="G30" s="62"/>
      <c r="H30" s="62">
        <f>G30*F30*E30</f>
        <v>0</v>
      </c>
      <c r="I30" s="29"/>
    </row>
    <row r="31" spans="1:16" s="30" customFormat="1" x14ac:dyDescent="0.25">
      <c r="A31" s="24"/>
      <c r="B31" s="87"/>
      <c r="C31" s="50" t="s">
        <v>120</v>
      </c>
      <c r="D31" s="25"/>
      <c r="E31" s="27">
        <v>2</v>
      </c>
      <c r="F31" s="27">
        <v>1</v>
      </c>
      <c r="G31" s="62"/>
      <c r="H31" s="62">
        <f t="shared" ref="H31:H33" si="2">G31*F31*E31</f>
        <v>0</v>
      </c>
      <c r="I31" s="29"/>
    </row>
    <row r="32" spans="1:16" s="30" customFormat="1" x14ac:dyDescent="0.25">
      <c r="A32" s="24"/>
      <c r="B32" s="87"/>
      <c r="C32" s="72" t="s">
        <v>167</v>
      </c>
      <c r="D32" s="25"/>
      <c r="E32" s="73">
        <v>1</v>
      </c>
      <c r="F32" s="64">
        <v>1</v>
      </c>
      <c r="G32" s="62"/>
      <c r="H32" s="62">
        <f t="shared" si="2"/>
        <v>0</v>
      </c>
      <c r="I32" s="29"/>
    </row>
    <row r="33" spans="1:9" s="30" customFormat="1" x14ac:dyDescent="0.25">
      <c r="A33" s="24"/>
      <c r="B33" s="87"/>
      <c r="C33" s="72" t="s">
        <v>122</v>
      </c>
      <c r="D33" s="67"/>
      <c r="E33" s="70">
        <v>1</v>
      </c>
      <c r="F33" s="27">
        <v>1</v>
      </c>
      <c r="G33" s="62"/>
      <c r="H33" s="62">
        <f t="shared" si="2"/>
        <v>0</v>
      </c>
      <c r="I33" s="29"/>
    </row>
    <row r="34" spans="1:9" s="30" customFormat="1" x14ac:dyDescent="0.25">
      <c r="A34" s="24"/>
      <c r="B34" s="87"/>
      <c r="C34" s="50" t="s">
        <v>123</v>
      </c>
      <c r="D34" s="25"/>
      <c r="E34" s="27">
        <v>50</v>
      </c>
      <c r="F34" s="27">
        <v>1</v>
      </c>
      <c r="G34" s="62"/>
      <c r="H34" s="62">
        <f>G34*F34*E34</f>
        <v>0</v>
      </c>
      <c r="I34" s="29"/>
    </row>
    <row r="35" spans="1:9" s="30" customFormat="1" ht="16.5" thickBot="1" x14ac:dyDescent="0.3">
      <c r="A35" s="24"/>
      <c r="B35" s="87"/>
      <c r="C35" s="50" t="s">
        <v>124</v>
      </c>
      <c r="D35" s="25"/>
      <c r="E35" s="27">
        <v>3</v>
      </c>
      <c r="F35" s="27">
        <v>1</v>
      </c>
      <c r="G35" s="62"/>
      <c r="H35" s="60">
        <f>G35*F35*E35</f>
        <v>0</v>
      </c>
      <c r="I35" s="29"/>
    </row>
    <row r="36" spans="1:9" s="30" customFormat="1" ht="16.5" thickBot="1" x14ac:dyDescent="0.3">
      <c r="A36" s="24"/>
      <c r="B36" s="87"/>
      <c r="C36" s="50"/>
      <c r="D36" s="25"/>
      <c r="E36" s="27"/>
      <c r="F36" s="27"/>
      <c r="G36" s="109"/>
      <c r="H36" s="106">
        <f>SUM(H30:H35)</f>
        <v>0</v>
      </c>
      <c r="I36" s="29"/>
    </row>
    <row r="37" spans="1:9" s="30" customFormat="1" x14ac:dyDescent="0.25">
      <c r="A37" s="24"/>
      <c r="B37" s="82">
        <v>4</v>
      </c>
      <c r="C37" s="32" t="s">
        <v>28</v>
      </c>
      <c r="D37" s="84"/>
      <c r="E37" s="85"/>
      <c r="F37" s="85"/>
      <c r="G37" s="86"/>
      <c r="H37" s="99"/>
      <c r="I37" s="29"/>
    </row>
    <row r="38" spans="1:9" s="30" customFormat="1" x14ac:dyDescent="0.25">
      <c r="A38" s="24"/>
      <c r="B38" s="87"/>
      <c r="C38" s="50" t="s">
        <v>158</v>
      </c>
      <c r="D38" s="25"/>
      <c r="E38" s="27">
        <v>384</v>
      </c>
      <c r="F38" s="27">
        <v>1</v>
      </c>
      <c r="G38" s="62"/>
      <c r="H38" s="62">
        <f t="shared" ref="H38:H42" si="3">G38*F38*E38</f>
        <v>0</v>
      </c>
      <c r="I38" s="29"/>
    </row>
    <row r="39" spans="1:9" s="30" customFormat="1" x14ac:dyDescent="0.25">
      <c r="A39" s="24"/>
      <c r="B39" s="87"/>
      <c r="C39" s="50" t="s">
        <v>56</v>
      </c>
      <c r="D39" s="25"/>
      <c r="E39" s="27">
        <v>2</v>
      </c>
      <c r="F39" s="27">
        <v>1</v>
      </c>
      <c r="G39" s="62"/>
      <c r="H39" s="62">
        <f t="shared" si="3"/>
        <v>0</v>
      </c>
      <c r="I39" s="29"/>
    </row>
    <row r="40" spans="1:9" s="30" customFormat="1" x14ac:dyDescent="0.25">
      <c r="A40" s="24"/>
      <c r="B40" s="87"/>
      <c r="C40" s="72" t="s">
        <v>57</v>
      </c>
      <c r="D40" s="25"/>
      <c r="E40" s="73">
        <v>1</v>
      </c>
      <c r="F40" s="64">
        <v>1</v>
      </c>
      <c r="G40" s="62"/>
      <c r="H40" s="62">
        <f t="shared" si="3"/>
        <v>0</v>
      </c>
      <c r="I40" s="29"/>
    </row>
    <row r="41" spans="1:9" s="30" customFormat="1" x14ac:dyDescent="0.25">
      <c r="A41" s="24"/>
      <c r="B41" s="87"/>
      <c r="C41" s="72" t="s">
        <v>59</v>
      </c>
      <c r="D41" s="67"/>
      <c r="E41" s="70">
        <v>1</v>
      </c>
      <c r="F41" s="27">
        <v>1</v>
      </c>
      <c r="G41" s="62"/>
      <c r="H41" s="62">
        <f t="shared" si="3"/>
        <v>0</v>
      </c>
      <c r="I41" s="29"/>
    </row>
    <row r="42" spans="1:9" s="30" customFormat="1" ht="16.5" thickBot="1" x14ac:dyDescent="0.3">
      <c r="A42" s="24"/>
      <c r="B42" s="87"/>
      <c r="C42" s="50" t="s">
        <v>29</v>
      </c>
      <c r="D42" s="25"/>
      <c r="E42" s="27">
        <v>2</v>
      </c>
      <c r="F42" s="27">
        <v>1</v>
      </c>
      <c r="G42" s="62"/>
      <c r="H42" s="60">
        <f t="shared" si="3"/>
        <v>0</v>
      </c>
      <c r="I42" s="29"/>
    </row>
    <row r="43" spans="1:9" s="30" customFormat="1" ht="16.5" thickBot="1" x14ac:dyDescent="0.3">
      <c r="A43" s="24"/>
      <c r="B43" s="87"/>
      <c r="C43" s="50"/>
      <c r="D43" s="25"/>
      <c r="E43" s="27"/>
      <c r="F43" s="27"/>
      <c r="G43" s="109"/>
      <c r="H43" s="106">
        <f>SUM(H38:H42)</f>
        <v>0</v>
      </c>
      <c r="I43" s="29"/>
    </row>
    <row r="44" spans="1:9" s="30" customFormat="1" x14ac:dyDescent="0.25">
      <c r="A44" s="24"/>
      <c r="B44" s="82">
        <v>7</v>
      </c>
      <c r="C44" s="32" t="s">
        <v>55</v>
      </c>
      <c r="D44" s="84"/>
      <c r="E44" s="85"/>
      <c r="F44" s="85"/>
      <c r="G44" s="94"/>
      <c r="H44" s="102"/>
      <c r="I44" s="29"/>
    </row>
    <row r="45" spans="1:9" s="30" customFormat="1" x14ac:dyDescent="0.25">
      <c r="A45" s="24"/>
      <c r="B45" s="95"/>
      <c r="C45" s="50" t="s">
        <v>58</v>
      </c>
      <c r="D45" s="25"/>
      <c r="E45" s="27">
        <v>1</v>
      </c>
      <c r="F45" s="27">
        <v>1</v>
      </c>
      <c r="G45" s="62"/>
      <c r="H45" s="62">
        <f>G45*F45*E45</f>
        <v>0</v>
      </c>
      <c r="I45" s="29"/>
    </row>
    <row r="46" spans="1:9" s="30" customFormat="1" ht="16.5" thickBot="1" x14ac:dyDescent="0.3">
      <c r="A46" s="24"/>
      <c r="B46" s="95"/>
      <c r="C46" s="50" t="s">
        <v>135</v>
      </c>
      <c r="D46" s="25"/>
      <c r="E46" s="27">
        <v>1</v>
      </c>
      <c r="F46" s="27">
        <v>1</v>
      </c>
      <c r="G46" s="62"/>
      <c r="H46" s="60">
        <f>G46*F46*E46</f>
        <v>0</v>
      </c>
      <c r="I46" s="29"/>
    </row>
    <row r="47" spans="1:9" s="30" customFormat="1" ht="16.5" thickBot="1" x14ac:dyDescent="0.3">
      <c r="A47" s="24"/>
      <c r="B47" s="95"/>
      <c r="C47" s="50"/>
      <c r="D47" s="25"/>
      <c r="E47" s="27"/>
      <c r="F47" s="27"/>
      <c r="G47" s="109"/>
      <c r="H47" s="106">
        <f>SUM(H45:H46)</f>
        <v>0</v>
      </c>
      <c r="I47" s="29"/>
    </row>
    <row r="48" spans="1:9" s="30" customFormat="1" x14ac:dyDescent="0.25">
      <c r="A48" s="24"/>
      <c r="B48" s="142" t="s">
        <v>10</v>
      </c>
      <c r="C48" s="142"/>
      <c r="D48" s="142"/>
      <c r="E48" s="142"/>
      <c r="F48" s="142"/>
      <c r="G48" s="142"/>
      <c r="H48" s="104">
        <f>H22+H28+H36+H43+H47</f>
        <v>0</v>
      </c>
      <c r="I48" s="29"/>
    </row>
    <row r="49" spans="1:9" ht="16.5" thickBot="1" x14ac:dyDescent="0.3">
      <c r="A49" s="39"/>
      <c r="B49" s="40"/>
      <c r="C49" s="40"/>
      <c r="D49" s="40"/>
      <c r="E49" s="41"/>
      <c r="F49" s="41"/>
      <c r="G49" s="42"/>
      <c r="H49" s="42"/>
      <c r="I49" s="43"/>
    </row>
  </sheetData>
  <mergeCells count="4">
    <mergeCell ref="F4:G4"/>
    <mergeCell ref="F5:G5"/>
    <mergeCell ref="B48:G48"/>
    <mergeCell ref="E1:G1"/>
  </mergeCells>
  <printOptions horizontalCentered="1"/>
  <pageMargins left="0.23622047244094499" right="0.23622047244094499" top="0.74803149606299202" bottom="0.74803149606299202" header="0.31496062992126" footer="0.31496062992126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zoomScale="84" zoomScaleNormal="84" workbookViewId="0">
      <selection activeCell="H49" sqref="A1:H49"/>
    </sheetView>
  </sheetViews>
  <sheetFormatPr defaultColWidth="8.7109375" defaultRowHeight="15.75" x14ac:dyDescent="0.25"/>
  <cols>
    <col min="1" max="1" width="4.5703125" style="10" customWidth="1"/>
    <col min="2" max="2" width="24.140625" style="10" customWidth="1"/>
    <col min="3" max="3" width="56.42578125" style="10" bestFit="1" customWidth="1"/>
    <col min="4" max="4" width="18.5703125" style="10" customWidth="1"/>
    <col min="5" max="5" width="17.7109375" style="44" bestFit="1" customWidth="1"/>
    <col min="6" max="6" width="11.140625" style="44" customWidth="1"/>
    <col min="7" max="7" width="12.28515625" style="45" customWidth="1"/>
    <col min="8" max="8" width="15" style="45" customWidth="1"/>
    <col min="9" max="9" width="2.42578125" style="10" customWidth="1"/>
    <col min="10" max="15" width="8.7109375" style="10"/>
    <col min="16" max="16" width="9.85546875" style="10" bestFit="1" customWidth="1"/>
    <col min="17" max="17" width="8.7109375" style="10"/>
    <col min="18" max="18" width="9.7109375" style="10" bestFit="1" customWidth="1"/>
    <col min="19" max="19" width="8.7109375" style="10"/>
    <col min="20" max="20" width="9.42578125" style="10" bestFit="1" customWidth="1"/>
    <col min="21" max="16384" width="8.7109375" style="10"/>
  </cols>
  <sheetData>
    <row r="1" spans="1:16" ht="27.75" customHeight="1" x14ac:dyDescent="0.25">
      <c r="A1" s="5"/>
      <c r="B1" s="6"/>
      <c r="C1" s="6"/>
      <c r="D1" s="6"/>
      <c r="E1" s="141" t="s">
        <v>181</v>
      </c>
      <c r="F1" s="141"/>
      <c r="G1" s="141"/>
      <c r="H1" s="8"/>
      <c r="I1" s="9"/>
    </row>
    <row r="2" spans="1:16" ht="14.45" customHeight="1" x14ac:dyDescent="0.25">
      <c r="A2" s="11"/>
      <c r="B2" s="12"/>
      <c r="C2" s="12"/>
      <c r="D2" s="12"/>
      <c r="E2" s="16" t="s">
        <v>19</v>
      </c>
      <c r="F2" s="12" t="s">
        <v>52</v>
      </c>
      <c r="G2" s="14"/>
      <c r="H2" s="14"/>
      <c r="I2" s="15"/>
    </row>
    <row r="3" spans="1:16" ht="14.45" customHeight="1" x14ac:dyDescent="0.25">
      <c r="A3" s="11"/>
      <c r="B3" s="12"/>
      <c r="C3" s="12"/>
      <c r="D3" s="12"/>
      <c r="E3" s="16" t="s">
        <v>18</v>
      </c>
      <c r="F3" s="12" t="s">
        <v>168</v>
      </c>
      <c r="G3" s="14"/>
      <c r="H3" s="14"/>
      <c r="I3" s="15"/>
    </row>
    <row r="4" spans="1:16" ht="14.45" customHeight="1" x14ac:dyDescent="0.25">
      <c r="A4" s="11"/>
      <c r="B4" s="2" t="s">
        <v>13</v>
      </c>
      <c r="C4" s="17" t="s">
        <v>20</v>
      </c>
      <c r="D4" s="17"/>
      <c r="E4" s="16" t="s">
        <v>17</v>
      </c>
      <c r="F4" s="139" t="s">
        <v>31</v>
      </c>
      <c r="G4" s="139"/>
      <c r="H4" s="14"/>
      <c r="I4" s="15"/>
    </row>
    <row r="5" spans="1:16" ht="14.45" customHeight="1" x14ac:dyDescent="0.25">
      <c r="A5" s="11"/>
      <c r="B5" s="2" t="s">
        <v>12</v>
      </c>
      <c r="C5" s="12" t="s">
        <v>20</v>
      </c>
      <c r="D5" s="12"/>
      <c r="E5" s="16" t="s">
        <v>16</v>
      </c>
      <c r="F5" s="139" t="s">
        <v>31</v>
      </c>
      <c r="G5" s="139"/>
      <c r="H5" s="14"/>
      <c r="I5" s="15"/>
    </row>
    <row r="6" spans="1:16" ht="14.45" customHeight="1" x14ac:dyDescent="0.25">
      <c r="A6" s="11"/>
      <c r="B6" s="2" t="s">
        <v>14</v>
      </c>
      <c r="C6" s="12" t="s">
        <v>105</v>
      </c>
      <c r="D6" s="12"/>
      <c r="E6" s="16" t="s">
        <v>15</v>
      </c>
      <c r="F6" s="13">
        <v>1</v>
      </c>
      <c r="G6" s="18"/>
      <c r="H6" s="14"/>
      <c r="I6" s="15"/>
    </row>
    <row r="7" spans="1:16" x14ac:dyDescent="0.25">
      <c r="A7" s="11"/>
      <c r="B7" s="12"/>
      <c r="C7" s="12"/>
      <c r="D7" s="12"/>
      <c r="E7" s="13"/>
      <c r="F7" s="13"/>
      <c r="G7" s="14"/>
      <c r="H7" s="14"/>
      <c r="I7" s="15"/>
    </row>
    <row r="8" spans="1:16" s="23" customFormat="1" ht="31.5" x14ac:dyDescent="0.25">
      <c r="A8" s="19"/>
      <c r="B8" s="20" t="s">
        <v>4</v>
      </c>
      <c r="C8" s="20" t="s">
        <v>5</v>
      </c>
      <c r="D8" s="20" t="s">
        <v>11</v>
      </c>
      <c r="E8" s="20" t="s">
        <v>6</v>
      </c>
      <c r="F8" s="20" t="s">
        <v>7</v>
      </c>
      <c r="G8" s="21" t="s">
        <v>8</v>
      </c>
      <c r="H8" s="21" t="s">
        <v>9</v>
      </c>
      <c r="I8" s="22"/>
    </row>
    <row r="9" spans="1:16" s="30" customFormat="1" x14ac:dyDescent="0.25">
      <c r="A9" s="24"/>
      <c r="B9" s="25"/>
      <c r="C9" s="26"/>
      <c r="D9" s="25"/>
      <c r="E9" s="27"/>
      <c r="F9" s="27"/>
      <c r="G9" s="28"/>
      <c r="H9" s="28"/>
      <c r="I9" s="29"/>
    </row>
    <row r="10" spans="1:16" s="30" customFormat="1" x14ac:dyDescent="0.25">
      <c r="A10" s="24"/>
      <c r="B10" s="31">
        <v>1</v>
      </c>
      <c r="C10" s="32" t="s">
        <v>24</v>
      </c>
      <c r="D10" s="33"/>
      <c r="E10" s="34"/>
      <c r="F10" s="34"/>
      <c r="G10" s="51"/>
      <c r="H10" s="49"/>
      <c r="I10" s="29"/>
      <c r="P10" s="55"/>
    </row>
    <row r="11" spans="1:16" s="30" customFormat="1" x14ac:dyDescent="0.25">
      <c r="A11" s="24"/>
      <c r="B11" s="35"/>
      <c r="C11" s="50" t="s">
        <v>82</v>
      </c>
      <c r="D11" s="25"/>
      <c r="E11" s="27">
        <v>1</v>
      </c>
      <c r="F11" s="27">
        <v>1</v>
      </c>
      <c r="G11" s="62"/>
      <c r="H11" s="62">
        <f t="shared" ref="H11:H14" si="0">G11*F11*E11</f>
        <v>0</v>
      </c>
      <c r="I11" s="29"/>
      <c r="P11" s="55"/>
    </row>
    <row r="12" spans="1:16" s="30" customFormat="1" x14ac:dyDescent="0.25">
      <c r="A12" s="24"/>
      <c r="B12" s="35"/>
      <c r="C12" s="50" t="s">
        <v>166</v>
      </c>
      <c r="D12" s="25"/>
      <c r="E12" s="27">
        <v>1</v>
      </c>
      <c r="F12" s="27">
        <v>1</v>
      </c>
      <c r="G12" s="62"/>
      <c r="H12" s="62">
        <f t="shared" si="0"/>
        <v>0</v>
      </c>
      <c r="I12" s="29"/>
      <c r="P12" s="55"/>
    </row>
    <row r="13" spans="1:16" s="30" customFormat="1" x14ac:dyDescent="0.25">
      <c r="A13" s="24"/>
      <c r="B13" s="35"/>
      <c r="C13" s="50" t="s">
        <v>137</v>
      </c>
      <c r="D13" s="25"/>
      <c r="E13" s="27">
        <v>1</v>
      </c>
      <c r="F13" s="27">
        <v>1</v>
      </c>
      <c r="G13" s="62"/>
      <c r="H13" s="62">
        <f t="shared" si="0"/>
        <v>0</v>
      </c>
      <c r="I13" s="29"/>
      <c r="P13" s="55"/>
    </row>
    <row r="14" spans="1:16" s="30" customFormat="1" ht="31.5" x14ac:dyDescent="0.25">
      <c r="A14" s="24"/>
      <c r="B14" s="35"/>
      <c r="C14" s="72" t="s">
        <v>169</v>
      </c>
      <c r="D14" s="25" t="s">
        <v>47</v>
      </c>
      <c r="E14" s="73">
        <v>66</v>
      </c>
      <c r="F14" s="64">
        <v>1</v>
      </c>
      <c r="G14" s="62"/>
      <c r="H14" s="62">
        <f t="shared" si="0"/>
        <v>0</v>
      </c>
      <c r="I14" s="29"/>
      <c r="P14" s="55"/>
    </row>
    <row r="15" spans="1:16" s="30" customFormat="1" x14ac:dyDescent="0.25">
      <c r="A15" s="24"/>
      <c r="B15" s="35"/>
      <c r="C15" s="72" t="s">
        <v>48</v>
      </c>
      <c r="D15" s="67"/>
      <c r="E15" s="70">
        <v>1</v>
      </c>
      <c r="F15" s="27">
        <v>1</v>
      </c>
      <c r="G15" s="62"/>
      <c r="H15" s="62">
        <f>G15*F15*E15</f>
        <v>0</v>
      </c>
      <c r="I15" s="29"/>
      <c r="P15" s="55"/>
    </row>
    <row r="16" spans="1:16" s="30" customFormat="1" x14ac:dyDescent="0.25">
      <c r="A16" s="24"/>
      <c r="B16" s="35"/>
      <c r="C16" s="25" t="s">
        <v>26</v>
      </c>
      <c r="D16" s="25"/>
      <c r="E16" s="27">
        <v>1</v>
      </c>
      <c r="F16" s="27">
        <v>1</v>
      </c>
      <c r="G16" s="62"/>
      <c r="H16" s="62">
        <f>G16*F16*E16</f>
        <v>0</v>
      </c>
      <c r="I16" s="29"/>
      <c r="P16" s="55"/>
    </row>
    <row r="17" spans="1:16" s="30" customFormat="1" x14ac:dyDescent="0.25">
      <c r="A17" s="24"/>
      <c r="B17" s="35"/>
      <c r="C17" s="69" t="s">
        <v>39</v>
      </c>
      <c r="D17" s="69" t="s">
        <v>53</v>
      </c>
      <c r="E17" s="70">
        <v>6</v>
      </c>
      <c r="F17" s="70">
        <v>1</v>
      </c>
      <c r="G17" s="62"/>
      <c r="H17" s="60">
        <f>G17*F17</f>
        <v>0</v>
      </c>
      <c r="I17" s="29"/>
      <c r="P17" s="55"/>
    </row>
    <row r="18" spans="1:16" s="30" customFormat="1" x14ac:dyDescent="0.25">
      <c r="A18" s="24"/>
      <c r="B18" s="35"/>
      <c r="C18" s="69" t="s">
        <v>54</v>
      </c>
      <c r="D18" s="69"/>
      <c r="E18" s="70">
        <v>2</v>
      </c>
      <c r="F18" s="70">
        <v>1</v>
      </c>
      <c r="G18" s="63"/>
      <c r="H18" s="60">
        <f>G18*F18*E18</f>
        <v>0</v>
      </c>
      <c r="I18" s="29"/>
      <c r="P18" s="55"/>
    </row>
    <row r="19" spans="1:16" s="30" customFormat="1" x14ac:dyDescent="0.25">
      <c r="A19" s="24"/>
      <c r="B19" s="35"/>
      <c r="C19" s="25" t="s">
        <v>50</v>
      </c>
      <c r="D19" s="25"/>
      <c r="E19" s="27">
        <v>1</v>
      </c>
      <c r="F19" s="27">
        <v>1</v>
      </c>
      <c r="G19" s="63"/>
      <c r="H19" s="60">
        <f>G19*F19</f>
        <v>0</v>
      </c>
      <c r="I19" s="29"/>
      <c r="P19" s="55"/>
    </row>
    <row r="20" spans="1:16" s="30" customFormat="1" x14ac:dyDescent="0.25">
      <c r="A20" s="24"/>
      <c r="B20" s="35"/>
      <c r="C20" s="69" t="s">
        <v>68</v>
      </c>
      <c r="D20" s="69"/>
      <c r="E20" s="70">
        <v>3</v>
      </c>
      <c r="F20" s="70">
        <v>1</v>
      </c>
      <c r="G20" s="63"/>
      <c r="H20" s="60">
        <f>G20*F20*E20</f>
        <v>0</v>
      </c>
      <c r="I20" s="29"/>
      <c r="P20" s="55"/>
    </row>
    <row r="21" spans="1:16" s="30" customFormat="1" ht="16.5" thickBot="1" x14ac:dyDescent="0.3">
      <c r="A21" s="24"/>
      <c r="B21" s="35"/>
      <c r="C21" s="69" t="s">
        <v>69</v>
      </c>
      <c r="D21" s="69"/>
      <c r="E21" s="70">
        <v>2</v>
      </c>
      <c r="F21" s="70">
        <v>1</v>
      </c>
      <c r="G21" s="63"/>
      <c r="H21" s="60">
        <f>G21*F21*E21</f>
        <v>0</v>
      </c>
      <c r="I21" s="29"/>
      <c r="P21" s="55"/>
    </row>
    <row r="22" spans="1:16" s="30" customFormat="1" ht="16.5" thickBot="1" x14ac:dyDescent="0.3">
      <c r="A22" s="24"/>
      <c r="B22" s="35"/>
      <c r="C22" s="69"/>
      <c r="D22" s="69"/>
      <c r="E22" s="70"/>
      <c r="F22" s="70"/>
      <c r="G22" s="63"/>
      <c r="H22" s="106">
        <f>SUM(H11:H21)</f>
        <v>0</v>
      </c>
      <c r="I22" s="29"/>
      <c r="P22" s="55"/>
    </row>
    <row r="23" spans="1:16" s="30" customFormat="1" x14ac:dyDescent="0.25">
      <c r="A23" s="24"/>
      <c r="B23" s="82">
        <v>2</v>
      </c>
      <c r="C23" s="32" t="s">
        <v>28</v>
      </c>
      <c r="D23" s="84"/>
      <c r="E23" s="85"/>
      <c r="F23" s="85"/>
      <c r="G23" s="86"/>
      <c r="H23" s="99"/>
      <c r="I23" s="29"/>
      <c r="P23" s="55"/>
    </row>
    <row r="24" spans="1:16" s="30" customFormat="1" x14ac:dyDescent="0.25">
      <c r="A24" s="24"/>
      <c r="B24" s="87"/>
      <c r="C24" s="50" t="s">
        <v>148</v>
      </c>
      <c r="D24" s="25"/>
      <c r="E24" s="27">
        <v>2</v>
      </c>
      <c r="F24" s="27">
        <v>1</v>
      </c>
      <c r="G24" s="62"/>
      <c r="H24" s="62">
        <f t="shared" ref="H24:H28" si="1">G24*F24*E24</f>
        <v>0</v>
      </c>
      <c r="I24" s="29"/>
      <c r="P24" s="55"/>
    </row>
    <row r="25" spans="1:16" s="30" customFormat="1" x14ac:dyDescent="0.25">
      <c r="A25" s="24"/>
      <c r="B25" s="87"/>
      <c r="C25" s="50" t="s">
        <v>56</v>
      </c>
      <c r="D25" s="25"/>
      <c r="E25" s="27">
        <v>1</v>
      </c>
      <c r="F25" s="27">
        <v>1</v>
      </c>
      <c r="G25" s="62"/>
      <c r="H25" s="62">
        <f t="shared" si="1"/>
        <v>0</v>
      </c>
      <c r="I25" s="29"/>
    </row>
    <row r="26" spans="1:16" s="30" customFormat="1" x14ac:dyDescent="0.25">
      <c r="A26" s="24"/>
      <c r="B26" s="87"/>
      <c r="C26" s="72" t="s">
        <v>57</v>
      </c>
      <c r="D26" s="67"/>
      <c r="E26" s="70">
        <v>1</v>
      </c>
      <c r="F26" s="27">
        <v>1</v>
      </c>
      <c r="G26" s="62"/>
      <c r="H26" s="62">
        <f t="shared" si="1"/>
        <v>0</v>
      </c>
      <c r="I26" s="29"/>
    </row>
    <row r="27" spans="1:16" s="30" customFormat="1" x14ac:dyDescent="0.25">
      <c r="A27" s="24"/>
      <c r="B27" s="87"/>
      <c r="C27" s="25" t="s">
        <v>59</v>
      </c>
      <c r="D27" s="25"/>
      <c r="E27" s="27">
        <v>1</v>
      </c>
      <c r="F27" s="27">
        <v>1</v>
      </c>
      <c r="G27" s="62"/>
      <c r="H27" s="62">
        <f t="shared" si="1"/>
        <v>0</v>
      </c>
      <c r="I27" s="29"/>
    </row>
    <row r="28" spans="1:16" s="30" customFormat="1" ht="16.5" thickBot="1" x14ac:dyDescent="0.3">
      <c r="A28" s="24"/>
      <c r="B28" s="87"/>
      <c r="C28" s="69" t="s">
        <v>29</v>
      </c>
      <c r="D28" s="69"/>
      <c r="E28" s="70">
        <v>2</v>
      </c>
      <c r="F28" s="70">
        <v>1</v>
      </c>
      <c r="G28" s="62"/>
      <c r="H28" s="60">
        <f t="shared" si="1"/>
        <v>0</v>
      </c>
      <c r="I28" s="29"/>
    </row>
    <row r="29" spans="1:16" s="30" customFormat="1" ht="16.5" thickBot="1" x14ac:dyDescent="0.3">
      <c r="A29" s="24"/>
      <c r="B29" s="87"/>
      <c r="C29" s="69"/>
      <c r="D29" s="69"/>
      <c r="E29" s="70"/>
      <c r="F29" s="70"/>
      <c r="G29" s="109"/>
      <c r="H29" s="106">
        <f>SUM(H24:H28)</f>
        <v>0</v>
      </c>
      <c r="I29" s="29"/>
    </row>
    <row r="30" spans="1:16" s="30" customFormat="1" x14ac:dyDescent="0.25">
      <c r="A30" s="24"/>
      <c r="B30" s="82">
        <v>3</v>
      </c>
      <c r="C30" s="32" t="s">
        <v>163</v>
      </c>
      <c r="D30" s="83"/>
      <c r="E30" s="82"/>
      <c r="F30" s="82"/>
      <c r="G30" s="90"/>
      <c r="H30" s="102"/>
      <c r="I30" s="29"/>
    </row>
    <row r="31" spans="1:16" s="30" customFormat="1" x14ac:dyDescent="0.25">
      <c r="A31" s="24"/>
      <c r="B31" s="87"/>
      <c r="C31" s="50" t="s">
        <v>134</v>
      </c>
      <c r="D31" s="25"/>
      <c r="E31" s="27">
        <f>24*16</f>
        <v>384</v>
      </c>
      <c r="F31" s="27">
        <v>1</v>
      </c>
      <c r="G31" s="62"/>
      <c r="H31" s="62">
        <f t="shared" ref="H31:H34" si="2">G31*F31*E31</f>
        <v>0</v>
      </c>
      <c r="I31" s="29"/>
    </row>
    <row r="32" spans="1:16" s="30" customFormat="1" x14ac:dyDescent="0.25">
      <c r="A32" s="24"/>
      <c r="B32" s="87"/>
      <c r="C32" s="50" t="s">
        <v>149</v>
      </c>
      <c r="D32" s="25"/>
      <c r="E32" s="27">
        <v>288</v>
      </c>
      <c r="F32" s="27">
        <v>1</v>
      </c>
      <c r="G32" s="62"/>
      <c r="H32" s="62">
        <f t="shared" si="2"/>
        <v>0</v>
      </c>
      <c r="I32" s="29"/>
    </row>
    <row r="33" spans="1:9" s="30" customFormat="1" x14ac:dyDescent="0.25">
      <c r="A33" s="24"/>
      <c r="B33" s="87"/>
      <c r="C33" s="50" t="s">
        <v>150</v>
      </c>
      <c r="D33" s="25"/>
      <c r="E33" s="27">
        <v>392</v>
      </c>
      <c r="F33" s="27">
        <v>1</v>
      </c>
      <c r="G33" s="62"/>
      <c r="H33" s="60">
        <f t="shared" si="2"/>
        <v>0</v>
      </c>
      <c r="I33" s="29"/>
    </row>
    <row r="34" spans="1:9" s="30" customFormat="1" ht="16.5" thickBot="1" x14ac:dyDescent="0.3">
      <c r="A34" s="24"/>
      <c r="B34" s="87"/>
      <c r="C34" s="50" t="s">
        <v>162</v>
      </c>
      <c r="D34" s="25"/>
      <c r="E34" s="27">
        <v>1</v>
      </c>
      <c r="F34" s="27">
        <v>1</v>
      </c>
      <c r="G34" s="109"/>
      <c r="H34" s="60">
        <f t="shared" si="2"/>
        <v>0</v>
      </c>
      <c r="I34" s="29"/>
    </row>
    <row r="35" spans="1:9" s="30" customFormat="1" ht="16.5" thickBot="1" x14ac:dyDescent="0.3">
      <c r="A35" s="24"/>
      <c r="B35" s="87"/>
      <c r="C35" s="50"/>
      <c r="D35" s="25"/>
      <c r="E35" s="27"/>
      <c r="F35" s="27"/>
      <c r="G35" s="109"/>
      <c r="H35" s="106">
        <f>SUM(H31:H34)</f>
        <v>0</v>
      </c>
      <c r="I35" s="29"/>
    </row>
    <row r="36" spans="1:9" s="30" customFormat="1" x14ac:dyDescent="0.25">
      <c r="A36" s="24"/>
      <c r="B36" s="82">
        <v>4</v>
      </c>
      <c r="C36" s="32" t="s">
        <v>131</v>
      </c>
      <c r="D36" s="83"/>
      <c r="E36" s="82"/>
      <c r="F36" s="82"/>
      <c r="G36" s="90"/>
      <c r="H36" s="102"/>
      <c r="I36" s="29"/>
    </row>
    <row r="37" spans="1:9" s="30" customFormat="1" x14ac:dyDescent="0.25">
      <c r="A37" s="24"/>
      <c r="B37" s="87"/>
      <c r="C37" s="50" t="s">
        <v>42</v>
      </c>
      <c r="D37" s="69"/>
      <c r="E37" s="70">
        <v>6</v>
      </c>
      <c r="F37" s="70">
        <v>1</v>
      </c>
      <c r="G37" s="62"/>
      <c r="H37" s="62">
        <f>E37*F37*G37</f>
        <v>0</v>
      </c>
      <c r="I37" s="29"/>
    </row>
    <row r="38" spans="1:9" s="30" customFormat="1" x14ac:dyDescent="0.25">
      <c r="A38" s="24"/>
      <c r="B38" s="87"/>
      <c r="C38" s="50" t="s">
        <v>167</v>
      </c>
      <c r="D38" s="69"/>
      <c r="E38" s="70">
        <v>1</v>
      </c>
      <c r="F38" s="70">
        <v>1</v>
      </c>
      <c r="G38" s="62"/>
      <c r="H38" s="62">
        <f t="shared" ref="H38:H40" si="3">E38*F38*G38</f>
        <v>0</v>
      </c>
      <c r="I38" s="29"/>
    </row>
    <row r="39" spans="1:9" s="30" customFormat="1" x14ac:dyDescent="0.25">
      <c r="A39" s="24"/>
      <c r="B39" s="87"/>
      <c r="C39" s="50" t="s">
        <v>43</v>
      </c>
      <c r="D39" s="69"/>
      <c r="E39" s="70">
        <v>1</v>
      </c>
      <c r="F39" s="70">
        <v>1</v>
      </c>
      <c r="G39" s="62"/>
      <c r="H39" s="62">
        <f t="shared" si="3"/>
        <v>0</v>
      </c>
      <c r="I39" s="29"/>
    </row>
    <row r="40" spans="1:9" s="30" customFormat="1" x14ac:dyDescent="0.25">
      <c r="A40" s="24"/>
      <c r="B40" s="87"/>
      <c r="C40" s="50" t="s">
        <v>44</v>
      </c>
      <c r="D40" s="69"/>
      <c r="E40" s="70">
        <v>1</v>
      </c>
      <c r="F40" s="70">
        <v>1</v>
      </c>
      <c r="G40" s="62"/>
      <c r="H40" s="62">
        <f t="shared" si="3"/>
        <v>0</v>
      </c>
      <c r="I40" s="29"/>
    </row>
    <row r="41" spans="1:9" s="30" customFormat="1" ht="16.5" thickBot="1" x14ac:dyDescent="0.3">
      <c r="A41" s="24"/>
      <c r="B41" s="87"/>
      <c r="C41" s="50"/>
      <c r="D41" s="25"/>
      <c r="E41" s="27"/>
      <c r="F41" s="27"/>
      <c r="G41" s="109"/>
      <c r="H41" s="128">
        <f>SUM(H37:H40)</f>
        <v>0</v>
      </c>
      <c r="I41" s="29"/>
    </row>
    <row r="42" spans="1:9" s="30" customFormat="1" x14ac:dyDescent="0.25">
      <c r="A42" s="24"/>
      <c r="B42" s="82">
        <v>5</v>
      </c>
      <c r="C42" s="32" t="s">
        <v>55</v>
      </c>
      <c r="D42" s="84"/>
      <c r="E42" s="85"/>
      <c r="F42" s="85"/>
      <c r="G42" s="94"/>
      <c r="H42" s="102"/>
      <c r="I42" s="29"/>
    </row>
    <row r="43" spans="1:9" s="30" customFormat="1" x14ac:dyDescent="0.25">
      <c r="A43" s="24"/>
      <c r="B43" s="95"/>
      <c r="C43" s="50" t="s">
        <v>58</v>
      </c>
      <c r="D43" s="25"/>
      <c r="E43" s="27">
        <v>1</v>
      </c>
      <c r="F43" s="27">
        <v>1</v>
      </c>
      <c r="G43" s="62"/>
      <c r="H43" s="62">
        <f>G43*F43*E43</f>
        <v>0</v>
      </c>
      <c r="I43" s="29"/>
    </row>
    <row r="44" spans="1:9" s="30" customFormat="1" ht="16.5" thickBot="1" x14ac:dyDescent="0.3">
      <c r="A44" s="24"/>
      <c r="B44" s="95"/>
      <c r="C44" s="50" t="s">
        <v>160</v>
      </c>
      <c r="D44" s="25"/>
      <c r="E44" s="27">
        <v>1</v>
      </c>
      <c r="F44" s="27">
        <v>1</v>
      </c>
      <c r="G44" s="62"/>
      <c r="H44" s="60">
        <f>G44*F44*E44</f>
        <v>0</v>
      </c>
      <c r="I44" s="29"/>
    </row>
    <row r="45" spans="1:9" s="30" customFormat="1" ht="16.5" thickBot="1" x14ac:dyDescent="0.3">
      <c r="A45" s="24"/>
      <c r="B45" s="95"/>
      <c r="C45" s="50"/>
      <c r="D45" s="25"/>
      <c r="E45" s="27"/>
      <c r="F45" s="27"/>
      <c r="G45" s="109"/>
      <c r="H45" s="106">
        <f>SUM(H43:H44)</f>
        <v>0</v>
      </c>
      <c r="I45" s="29"/>
    </row>
    <row r="46" spans="1:9" s="30" customFormat="1" x14ac:dyDescent="0.25">
      <c r="A46" s="24"/>
      <c r="B46" s="142" t="s">
        <v>10</v>
      </c>
      <c r="C46" s="142"/>
      <c r="D46" s="142"/>
      <c r="E46" s="142"/>
      <c r="F46" s="142"/>
      <c r="G46" s="142"/>
      <c r="H46" s="104">
        <f>H22+H29+H35+H45+H41</f>
        <v>0</v>
      </c>
      <c r="I46" s="29"/>
    </row>
    <row r="47" spans="1:9" ht="16.5" thickBot="1" x14ac:dyDescent="0.3">
      <c r="A47" s="39"/>
      <c r="B47" s="40"/>
      <c r="C47" s="40"/>
      <c r="D47" s="40"/>
      <c r="E47" s="41"/>
      <c r="F47" s="41"/>
      <c r="G47" s="42"/>
      <c r="H47" s="42"/>
      <c r="I47" s="43"/>
    </row>
    <row r="49" spans="2:2" x14ac:dyDescent="0.25">
      <c r="B49" s="78" t="s">
        <v>164</v>
      </c>
    </row>
  </sheetData>
  <mergeCells count="4">
    <mergeCell ref="F4:G4"/>
    <mergeCell ref="F5:G5"/>
    <mergeCell ref="B46:G46"/>
    <mergeCell ref="E1:G1"/>
  </mergeCells>
  <printOptions horizontalCentered="1"/>
  <pageMargins left="0.23622047244094499" right="0.23622047244094499" top="0.74803149606299202" bottom="0.74803149606299202" header="0.31496062992126" footer="0.31496062992126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10" zoomScale="86" zoomScaleNormal="86" workbookViewId="0">
      <selection sqref="A1:I48"/>
    </sheetView>
  </sheetViews>
  <sheetFormatPr defaultColWidth="8.7109375" defaultRowHeight="15.75" x14ac:dyDescent="0.25"/>
  <cols>
    <col min="1" max="1" width="4.5703125" style="10" customWidth="1"/>
    <col min="2" max="2" width="24.140625" style="10" customWidth="1"/>
    <col min="3" max="3" width="56.42578125" style="10" bestFit="1" customWidth="1"/>
    <col min="4" max="4" width="18.5703125" style="10" customWidth="1"/>
    <col min="5" max="5" width="17.7109375" style="44" bestFit="1" customWidth="1"/>
    <col min="6" max="6" width="11.140625" style="44" customWidth="1"/>
    <col min="7" max="7" width="12.28515625" style="45" customWidth="1"/>
    <col min="8" max="8" width="13.28515625" style="45" bestFit="1" customWidth="1"/>
    <col min="9" max="9" width="2.42578125" style="10" customWidth="1"/>
    <col min="10" max="15" width="8.7109375" style="10"/>
    <col min="16" max="16" width="9.85546875" style="10" bestFit="1" customWidth="1"/>
    <col min="17" max="17" width="8.7109375" style="10"/>
    <col min="18" max="18" width="9.7109375" style="10" bestFit="1" customWidth="1"/>
    <col min="19" max="19" width="8.7109375" style="10"/>
    <col min="20" max="20" width="9.42578125" style="10" bestFit="1" customWidth="1"/>
    <col min="21" max="16384" width="8.7109375" style="10"/>
  </cols>
  <sheetData>
    <row r="1" spans="1:9" ht="27.75" customHeight="1" x14ac:dyDescent="0.25">
      <c r="A1" s="5"/>
      <c r="B1" s="6"/>
      <c r="C1" s="6"/>
      <c r="D1" s="6"/>
      <c r="E1" s="141" t="s">
        <v>180</v>
      </c>
      <c r="F1" s="141"/>
      <c r="G1" s="141"/>
      <c r="H1" s="8"/>
      <c r="I1" s="9"/>
    </row>
    <row r="2" spans="1:9" x14ac:dyDescent="0.25">
      <c r="A2" s="11"/>
      <c r="B2" s="12"/>
      <c r="C2" s="12"/>
      <c r="D2" s="12"/>
      <c r="E2" s="16" t="s">
        <v>19</v>
      </c>
      <c r="F2" s="12" t="s">
        <v>51</v>
      </c>
      <c r="G2" s="14"/>
      <c r="H2" s="14"/>
      <c r="I2" s="15"/>
    </row>
    <row r="3" spans="1:9" x14ac:dyDescent="0.25">
      <c r="A3" s="11"/>
      <c r="B3" s="12"/>
      <c r="C3" s="12"/>
      <c r="D3" s="12"/>
      <c r="E3" s="16" t="s">
        <v>18</v>
      </c>
      <c r="F3" s="12" t="s">
        <v>171</v>
      </c>
      <c r="G3" s="14"/>
      <c r="H3" s="14"/>
      <c r="I3" s="15"/>
    </row>
    <row r="4" spans="1:9" x14ac:dyDescent="0.25">
      <c r="A4" s="11"/>
      <c r="B4" s="12"/>
      <c r="C4" s="12"/>
      <c r="D4" s="12"/>
      <c r="E4" s="129"/>
      <c r="F4" s="12"/>
      <c r="G4" s="14"/>
      <c r="H4" s="14"/>
      <c r="I4" s="15"/>
    </row>
    <row r="5" spans="1:9" x14ac:dyDescent="0.25">
      <c r="A5" s="11"/>
      <c r="B5" s="2" t="s">
        <v>13</v>
      </c>
      <c r="C5" s="17" t="s">
        <v>20</v>
      </c>
      <c r="D5" s="17"/>
      <c r="E5" s="16" t="s">
        <v>17</v>
      </c>
      <c r="F5" s="139" t="s">
        <v>31</v>
      </c>
      <c r="G5" s="139"/>
      <c r="H5" s="14"/>
      <c r="I5" s="15"/>
    </row>
    <row r="6" spans="1:9" x14ac:dyDescent="0.25">
      <c r="A6" s="11"/>
      <c r="B6" s="2" t="s">
        <v>12</v>
      </c>
      <c r="C6" s="12" t="s">
        <v>20</v>
      </c>
      <c r="D6" s="12"/>
      <c r="E6" s="16" t="s">
        <v>16</v>
      </c>
      <c r="F6" s="139" t="s">
        <v>31</v>
      </c>
      <c r="G6" s="139"/>
      <c r="H6" s="14"/>
      <c r="I6" s="15"/>
    </row>
    <row r="7" spans="1:9" x14ac:dyDescent="0.25">
      <c r="A7" s="11"/>
      <c r="B7" s="2" t="s">
        <v>14</v>
      </c>
      <c r="C7" s="12" t="s">
        <v>105</v>
      </c>
      <c r="D7" s="12"/>
      <c r="E7" s="16" t="s">
        <v>15</v>
      </c>
      <c r="F7" s="13">
        <v>1</v>
      </c>
      <c r="G7" s="18"/>
      <c r="H7" s="14"/>
      <c r="I7" s="15"/>
    </row>
    <row r="8" spans="1:9" x14ac:dyDescent="0.25">
      <c r="A8" s="11"/>
      <c r="B8" s="12"/>
      <c r="C8" s="12"/>
      <c r="D8" s="12"/>
      <c r="E8" s="13"/>
      <c r="F8" s="13"/>
      <c r="G8" s="14"/>
      <c r="H8" s="14"/>
      <c r="I8" s="15"/>
    </row>
    <row r="9" spans="1:9" ht="31.5" x14ac:dyDescent="0.25">
      <c r="A9" s="19"/>
      <c r="B9" s="20" t="s">
        <v>4</v>
      </c>
      <c r="C9" s="20" t="s">
        <v>5</v>
      </c>
      <c r="D9" s="20" t="s">
        <v>11</v>
      </c>
      <c r="E9" s="20" t="s">
        <v>6</v>
      </c>
      <c r="F9" s="20" t="s">
        <v>7</v>
      </c>
      <c r="G9" s="21" t="s">
        <v>8</v>
      </c>
      <c r="H9" s="21" t="s">
        <v>9</v>
      </c>
      <c r="I9" s="22"/>
    </row>
    <row r="10" spans="1:9" x14ac:dyDescent="0.25">
      <c r="A10" s="24"/>
      <c r="B10" s="25"/>
      <c r="C10" s="26"/>
      <c r="D10" s="25"/>
      <c r="E10" s="27"/>
      <c r="F10" s="27"/>
      <c r="G10" s="28"/>
      <c r="H10" s="28"/>
      <c r="I10" s="29"/>
    </row>
    <row r="11" spans="1:9" x14ac:dyDescent="0.25">
      <c r="A11" s="24"/>
      <c r="B11" s="31">
        <v>1</v>
      </c>
      <c r="C11" s="32" t="s">
        <v>24</v>
      </c>
      <c r="D11" s="33"/>
      <c r="E11" s="34"/>
      <c r="F11" s="34"/>
      <c r="G11" s="51"/>
      <c r="H11" s="49"/>
      <c r="I11" s="29"/>
    </row>
    <row r="12" spans="1:9" x14ac:dyDescent="0.25">
      <c r="A12" s="24"/>
      <c r="B12" s="35"/>
      <c r="C12" s="50" t="s">
        <v>74</v>
      </c>
      <c r="D12" s="69"/>
      <c r="E12" s="70">
        <v>1</v>
      </c>
      <c r="F12" s="70">
        <v>1</v>
      </c>
      <c r="G12" s="62"/>
      <c r="H12" s="62">
        <f t="shared" ref="H12:H14" si="0">G12*F12*E12</f>
        <v>0</v>
      </c>
      <c r="I12" s="29"/>
    </row>
    <row r="13" spans="1:9" x14ac:dyDescent="0.25">
      <c r="A13" s="24"/>
      <c r="B13" s="35"/>
      <c r="C13" s="50" t="s">
        <v>166</v>
      </c>
      <c r="D13" s="69"/>
      <c r="E13" s="70">
        <v>1</v>
      </c>
      <c r="F13" s="70">
        <v>1</v>
      </c>
      <c r="G13" s="62"/>
      <c r="H13" s="62">
        <f t="shared" si="0"/>
        <v>0</v>
      </c>
      <c r="I13" s="29"/>
    </row>
    <row r="14" spans="1:9" x14ac:dyDescent="0.25">
      <c r="A14" s="24"/>
      <c r="B14" s="35"/>
      <c r="C14" s="50" t="s">
        <v>137</v>
      </c>
      <c r="D14" s="69"/>
      <c r="E14" s="70">
        <v>1</v>
      </c>
      <c r="F14" s="70">
        <v>1</v>
      </c>
      <c r="G14" s="62"/>
      <c r="H14" s="62">
        <f t="shared" si="0"/>
        <v>0</v>
      </c>
      <c r="I14" s="29"/>
    </row>
    <row r="15" spans="1:9" ht="31.5" x14ac:dyDescent="0.25">
      <c r="A15" s="24"/>
      <c r="B15" s="35"/>
      <c r="C15" s="72" t="s">
        <v>84</v>
      </c>
      <c r="D15" s="69" t="s">
        <v>47</v>
      </c>
      <c r="E15" s="70">
        <v>46</v>
      </c>
      <c r="F15" s="70">
        <v>1</v>
      </c>
      <c r="G15" s="62"/>
      <c r="H15" s="62">
        <f>G15*F15*E15</f>
        <v>0</v>
      </c>
      <c r="I15" s="29"/>
    </row>
    <row r="16" spans="1:9" x14ac:dyDescent="0.25">
      <c r="A16" s="24"/>
      <c r="B16" s="35"/>
      <c r="C16" s="72" t="s">
        <v>48</v>
      </c>
      <c r="D16" s="69"/>
      <c r="E16" s="70">
        <v>1</v>
      </c>
      <c r="F16" s="70">
        <v>1</v>
      </c>
      <c r="G16" s="62"/>
      <c r="H16" s="62">
        <f>G16*F16*E16</f>
        <v>0</v>
      </c>
      <c r="I16" s="29"/>
    </row>
    <row r="17" spans="1:9" x14ac:dyDescent="0.25">
      <c r="A17" s="24"/>
      <c r="B17" s="35"/>
      <c r="C17" s="69" t="s">
        <v>26</v>
      </c>
      <c r="D17" s="69"/>
      <c r="E17" s="70">
        <v>1</v>
      </c>
      <c r="F17" s="70">
        <v>1</v>
      </c>
      <c r="G17" s="62"/>
      <c r="H17" s="62">
        <f>G17*F17*E17</f>
        <v>0</v>
      </c>
      <c r="I17" s="29"/>
    </row>
    <row r="18" spans="1:9" x14ac:dyDescent="0.25">
      <c r="A18" s="24"/>
      <c r="B18" s="35"/>
      <c r="C18" s="72" t="s">
        <v>39</v>
      </c>
      <c r="D18" s="69" t="s">
        <v>49</v>
      </c>
      <c r="E18" s="70">
        <v>6</v>
      </c>
      <c r="F18" s="70">
        <v>1</v>
      </c>
      <c r="G18" s="62"/>
      <c r="H18" s="62">
        <f>G18*F18</f>
        <v>0</v>
      </c>
      <c r="I18" s="29"/>
    </row>
    <row r="19" spans="1:9" x14ac:dyDescent="0.25">
      <c r="A19" s="24"/>
      <c r="B19" s="35"/>
      <c r="C19" s="47" t="s">
        <v>54</v>
      </c>
      <c r="D19" s="47"/>
      <c r="E19" s="46">
        <v>2</v>
      </c>
      <c r="F19" s="46">
        <v>1</v>
      </c>
      <c r="G19" s="4"/>
      <c r="H19" s="4">
        <f>G19*F19</f>
        <v>0</v>
      </c>
      <c r="I19" s="29"/>
    </row>
    <row r="20" spans="1:9" x14ac:dyDescent="0.25">
      <c r="A20" s="24"/>
      <c r="B20" s="35"/>
      <c r="C20" s="69" t="s">
        <v>50</v>
      </c>
      <c r="D20" s="69"/>
      <c r="E20" s="70">
        <v>1</v>
      </c>
      <c r="F20" s="70">
        <v>1</v>
      </c>
      <c r="G20" s="62"/>
      <c r="H20" s="62">
        <f>G20*F20*E20</f>
        <v>0</v>
      </c>
      <c r="I20" s="29"/>
    </row>
    <row r="21" spans="1:9" x14ac:dyDescent="0.25">
      <c r="A21" s="24"/>
      <c r="B21" s="35"/>
      <c r="C21" s="69" t="s">
        <v>68</v>
      </c>
      <c r="D21" s="69"/>
      <c r="E21" s="70">
        <v>1</v>
      </c>
      <c r="F21" s="70">
        <v>1</v>
      </c>
      <c r="G21" s="62"/>
      <c r="H21" s="62">
        <f t="shared" ref="H21" si="1">G21*F21*E21</f>
        <v>0</v>
      </c>
      <c r="I21" s="29"/>
    </row>
    <row r="22" spans="1:9" ht="16.5" thickBot="1" x14ac:dyDescent="0.3">
      <c r="A22" s="24"/>
      <c r="B22" s="35"/>
      <c r="C22" s="69" t="s">
        <v>69</v>
      </c>
      <c r="D22" s="69"/>
      <c r="E22" s="70">
        <v>2</v>
      </c>
      <c r="F22" s="70">
        <v>1</v>
      </c>
      <c r="G22" s="62"/>
      <c r="H22" s="60">
        <f>G22*F22*E22</f>
        <v>0</v>
      </c>
      <c r="I22" s="29"/>
    </row>
    <row r="23" spans="1:9" ht="16.5" thickBot="1" x14ac:dyDescent="0.3">
      <c r="A23" s="24"/>
      <c r="B23" s="35"/>
      <c r="C23" s="47"/>
      <c r="D23" s="47"/>
      <c r="E23" s="47"/>
      <c r="F23" s="47"/>
      <c r="G23" s="138"/>
      <c r="H23" s="137">
        <f>SUM(H12:H22)</f>
        <v>0</v>
      </c>
      <c r="I23" s="29"/>
    </row>
    <row r="24" spans="1:9" x14ac:dyDescent="0.25">
      <c r="A24" s="24"/>
      <c r="B24" s="82">
        <v>2</v>
      </c>
      <c r="C24" s="32" t="s">
        <v>28</v>
      </c>
      <c r="D24" s="84"/>
      <c r="E24" s="85"/>
      <c r="F24" s="85"/>
      <c r="G24" s="86"/>
      <c r="H24" s="99"/>
      <c r="I24" s="29"/>
    </row>
    <row r="25" spans="1:9" x14ac:dyDescent="0.25">
      <c r="A25" s="24"/>
      <c r="B25" s="87"/>
      <c r="C25" s="50" t="s">
        <v>148</v>
      </c>
      <c r="D25" s="69"/>
      <c r="E25" s="70">
        <v>2</v>
      </c>
      <c r="F25" s="70">
        <v>1</v>
      </c>
      <c r="G25" s="62"/>
      <c r="H25" s="62">
        <f>G25*F25*E25</f>
        <v>0</v>
      </c>
      <c r="I25" s="29"/>
    </row>
    <row r="26" spans="1:9" x14ac:dyDescent="0.25">
      <c r="A26" s="24"/>
      <c r="B26" s="87"/>
      <c r="C26" s="69" t="s">
        <v>56</v>
      </c>
      <c r="D26" s="69"/>
      <c r="E26" s="70">
        <v>1</v>
      </c>
      <c r="F26" s="70">
        <v>1</v>
      </c>
      <c r="G26" s="62"/>
      <c r="H26" s="62">
        <f t="shared" ref="H26:H27" si="2">G26*F26*E26</f>
        <v>0</v>
      </c>
      <c r="I26" s="29"/>
    </row>
    <row r="27" spans="1:9" x14ac:dyDescent="0.25">
      <c r="A27" s="24"/>
      <c r="B27" s="87"/>
      <c r="C27" s="69" t="s">
        <v>57</v>
      </c>
      <c r="D27" s="69"/>
      <c r="E27" s="70">
        <v>1</v>
      </c>
      <c r="F27" s="70">
        <v>1</v>
      </c>
      <c r="G27" s="63"/>
      <c r="H27" s="60">
        <f t="shared" si="2"/>
        <v>0</v>
      </c>
      <c r="I27" s="29"/>
    </row>
    <row r="28" spans="1:9" x14ac:dyDescent="0.25">
      <c r="A28" s="24"/>
      <c r="B28" s="87"/>
      <c r="C28" s="69" t="s">
        <v>59</v>
      </c>
      <c r="D28" s="69"/>
      <c r="E28" s="70">
        <v>1</v>
      </c>
      <c r="F28" s="70">
        <v>1</v>
      </c>
      <c r="G28" s="63"/>
      <c r="H28" s="60">
        <f>G28*F28*E28</f>
        <v>0</v>
      </c>
      <c r="I28" s="29"/>
    </row>
    <row r="29" spans="1:9" ht="16.5" thickBot="1" x14ac:dyDescent="0.3">
      <c r="A29" s="24"/>
      <c r="B29" s="87"/>
      <c r="C29" s="69" t="s">
        <v>29</v>
      </c>
      <c r="D29" s="69"/>
      <c r="E29" s="70">
        <v>2</v>
      </c>
      <c r="F29" s="70">
        <v>1</v>
      </c>
      <c r="G29" s="63"/>
      <c r="H29" s="60">
        <f>G29*F29*E29</f>
        <v>0</v>
      </c>
      <c r="I29" s="29"/>
    </row>
    <row r="30" spans="1:9" ht="16.5" thickBot="1" x14ac:dyDescent="0.3">
      <c r="A30" s="24"/>
      <c r="B30" s="87"/>
      <c r="C30" s="69"/>
      <c r="D30" s="69"/>
      <c r="E30" s="70"/>
      <c r="F30" s="70"/>
      <c r="G30" s="122"/>
      <c r="H30" s="106">
        <f>SUM(H25:H29)</f>
        <v>0</v>
      </c>
      <c r="I30" s="29"/>
    </row>
    <row r="31" spans="1:9" x14ac:dyDescent="0.25">
      <c r="A31" s="24"/>
      <c r="B31" s="82">
        <v>3</v>
      </c>
      <c r="C31" s="32" t="s">
        <v>41</v>
      </c>
      <c r="D31" s="33"/>
      <c r="E31" s="34"/>
      <c r="F31" s="34"/>
      <c r="G31" s="79"/>
      <c r="H31" s="80"/>
      <c r="I31" s="29"/>
    </row>
    <row r="32" spans="1:9" x14ac:dyDescent="0.25">
      <c r="A32" s="24"/>
      <c r="B32" s="87"/>
      <c r="C32" s="72" t="s">
        <v>42</v>
      </c>
      <c r="D32" s="69"/>
      <c r="E32" s="70">
        <v>10</v>
      </c>
      <c r="F32" s="70">
        <v>1</v>
      </c>
      <c r="G32" s="62"/>
      <c r="H32" s="62">
        <f>G32*F32*E32</f>
        <v>0</v>
      </c>
      <c r="I32" s="29"/>
    </row>
    <row r="33" spans="1:9" x14ac:dyDescent="0.25">
      <c r="A33" s="24"/>
      <c r="B33" s="87"/>
      <c r="C33" s="69" t="s">
        <v>121</v>
      </c>
      <c r="D33" s="69"/>
      <c r="E33" s="70">
        <v>1</v>
      </c>
      <c r="F33" s="70">
        <v>1</v>
      </c>
      <c r="G33" s="62"/>
      <c r="H33" s="62">
        <f t="shared" ref="H33:H35" si="3">G33*F33*E33</f>
        <v>0</v>
      </c>
      <c r="I33" s="29"/>
    </row>
    <row r="34" spans="1:9" x14ac:dyDescent="0.25">
      <c r="A34" s="24"/>
      <c r="B34" s="87"/>
      <c r="C34" s="72" t="s">
        <v>43</v>
      </c>
      <c r="D34" s="69"/>
      <c r="E34" s="70">
        <v>1</v>
      </c>
      <c r="F34" s="70">
        <v>1</v>
      </c>
      <c r="G34" s="62"/>
      <c r="H34" s="60">
        <f t="shared" si="3"/>
        <v>0</v>
      </c>
      <c r="I34" s="29"/>
    </row>
    <row r="35" spans="1:9" ht="16.5" thickBot="1" x14ac:dyDescent="0.3">
      <c r="A35" s="24"/>
      <c r="B35" s="87"/>
      <c r="C35" s="69" t="s">
        <v>44</v>
      </c>
      <c r="D35" s="69"/>
      <c r="E35" s="70">
        <v>2</v>
      </c>
      <c r="F35" s="70">
        <v>1</v>
      </c>
      <c r="G35" s="63"/>
      <c r="H35" s="60">
        <f t="shared" si="3"/>
        <v>0</v>
      </c>
      <c r="I35" s="29"/>
    </row>
    <row r="36" spans="1:9" ht="16.5" thickBot="1" x14ac:dyDescent="0.3">
      <c r="A36" s="24"/>
      <c r="B36" s="87"/>
      <c r="C36" s="69"/>
      <c r="D36" s="69"/>
      <c r="E36" s="70"/>
      <c r="F36" s="70"/>
      <c r="G36" s="63"/>
      <c r="H36" s="106">
        <f>SUM(H32:H35)</f>
        <v>0</v>
      </c>
      <c r="I36" s="29"/>
    </row>
    <row r="37" spans="1:9" x14ac:dyDescent="0.25">
      <c r="A37" s="24"/>
      <c r="B37" s="82">
        <v>4</v>
      </c>
      <c r="C37" s="32" t="s">
        <v>23</v>
      </c>
      <c r="D37" s="83"/>
      <c r="E37" s="82"/>
      <c r="F37" s="82"/>
      <c r="G37" s="90"/>
      <c r="H37" s="102"/>
      <c r="I37" s="29"/>
    </row>
    <row r="38" spans="1:9" x14ac:dyDescent="0.25">
      <c r="A38" s="24"/>
      <c r="B38" s="87"/>
      <c r="C38" s="72" t="s">
        <v>151</v>
      </c>
      <c r="D38" s="69"/>
      <c r="E38" s="70">
        <v>320</v>
      </c>
      <c r="F38" s="70">
        <v>1</v>
      </c>
      <c r="G38" s="62"/>
      <c r="H38" s="62">
        <f>G38*F38*E38</f>
        <v>0</v>
      </c>
      <c r="I38" s="29"/>
    </row>
    <row r="39" spans="1:9" x14ac:dyDescent="0.25">
      <c r="A39" s="24"/>
      <c r="B39" s="87"/>
      <c r="C39" s="72" t="s">
        <v>154</v>
      </c>
      <c r="D39" s="69"/>
      <c r="E39" s="70">
        <v>240</v>
      </c>
      <c r="F39" s="70">
        <v>1</v>
      </c>
      <c r="G39" s="62"/>
      <c r="H39" s="62">
        <f>G39*F39*E39</f>
        <v>0</v>
      </c>
      <c r="I39" s="15"/>
    </row>
    <row r="40" spans="1:9" x14ac:dyDescent="0.25">
      <c r="A40" s="24"/>
      <c r="B40" s="87"/>
      <c r="C40" s="50" t="s">
        <v>152</v>
      </c>
      <c r="D40" s="69"/>
      <c r="E40" s="70">
        <v>392</v>
      </c>
      <c r="F40" s="70">
        <v>1</v>
      </c>
      <c r="G40" s="62"/>
      <c r="H40" s="62">
        <f>G40*F40*E40</f>
        <v>0</v>
      </c>
      <c r="I40" s="29"/>
    </row>
    <row r="41" spans="1:9" ht="16.5" thickBot="1" x14ac:dyDescent="0.3">
      <c r="A41" s="24"/>
      <c r="B41" s="87"/>
      <c r="C41" s="72" t="s">
        <v>162</v>
      </c>
      <c r="D41" s="69"/>
      <c r="E41" s="70">
        <v>1</v>
      </c>
      <c r="F41" s="70">
        <v>1</v>
      </c>
      <c r="G41" s="62"/>
      <c r="H41" s="60">
        <f>G41*F41*E41</f>
        <v>0</v>
      </c>
      <c r="I41" s="29"/>
    </row>
    <row r="42" spans="1:9" ht="16.5" thickBot="1" x14ac:dyDescent="0.3">
      <c r="A42" s="24"/>
      <c r="B42" s="87"/>
      <c r="C42" s="72"/>
      <c r="D42" s="69"/>
      <c r="E42" s="70"/>
      <c r="F42" s="70"/>
      <c r="G42" s="109"/>
      <c r="H42" s="106">
        <f>SUM(H38:H41)</f>
        <v>0</v>
      </c>
      <c r="I42" s="29"/>
    </row>
    <row r="43" spans="1:9" x14ac:dyDescent="0.25">
      <c r="A43" s="24"/>
      <c r="B43" s="82">
        <v>5</v>
      </c>
      <c r="C43" s="32" t="s">
        <v>55</v>
      </c>
      <c r="D43" s="84"/>
      <c r="E43" s="85"/>
      <c r="F43" s="85"/>
      <c r="G43" s="94"/>
      <c r="H43" s="102"/>
      <c r="I43" s="29"/>
    </row>
    <row r="44" spans="1:9" ht="31.5" x14ac:dyDescent="0.25">
      <c r="A44" s="11"/>
      <c r="B44" s="95"/>
      <c r="C44" s="72" t="s">
        <v>161</v>
      </c>
      <c r="D44" s="69"/>
      <c r="E44" s="70">
        <v>1</v>
      </c>
      <c r="F44" s="70">
        <v>1</v>
      </c>
      <c r="G44" s="62"/>
      <c r="H44" s="62">
        <f>G44*F44*E44</f>
        <v>0</v>
      </c>
      <c r="I44" s="29"/>
    </row>
    <row r="45" spans="1:9" ht="32.25" thickBot="1" x14ac:dyDescent="0.3">
      <c r="A45" s="11"/>
      <c r="B45" s="95"/>
      <c r="C45" s="72" t="s">
        <v>133</v>
      </c>
      <c r="D45" s="69"/>
      <c r="E45" s="70">
        <v>1</v>
      </c>
      <c r="F45" s="70">
        <v>1</v>
      </c>
      <c r="G45" s="62"/>
      <c r="H45" s="60">
        <f>G45*F45*E45</f>
        <v>0</v>
      </c>
      <c r="I45" s="15"/>
    </row>
    <row r="46" spans="1:9" ht="16.5" thickBot="1" x14ac:dyDescent="0.3">
      <c r="A46" s="11"/>
      <c r="B46" s="123"/>
      <c r="C46" s="124"/>
      <c r="D46" s="125"/>
      <c r="E46" s="126"/>
      <c r="F46" s="126"/>
      <c r="G46" s="127"/>
      <c r="H46" s="106">
        <f>SUM(H44:H45)</f>
        <v>0</v>
      </c>
      <c r="I46" s="15"/>
    </row>
    <row r="47" spans="1:9" x14ac:dyDescent="0.25">
      <c r="A47" s="11"/>
      <c r="B47" s="144" t="s">
        <v>10</v>
      </c>
      <c r="C47" s="145"/>
      <c r="D47" s="145"/>
      <c r="E47" s="145"/>
      <c r="F47" s="145"/>
      <c r="G47" s="146"/>
      <c r="H47" s="104">
        <f>H23+H30+H36+H42+H46</f>
        <v>0</v>
      </c>
      <c r="I47" s="15"/>
    </row>
    <row r="48" spans="1:9" ht="16.5" thickBot="1" x14ac:dyDescent="0.3">
      <c r="A48" s="39"/>
      <c r="B48" s="40"/>
      <c r="C48" s="40"/>
      <c r="D48" s="40"/>
      <c r="E48" s="41"/>
      <c r="F48" s="41"/>
      <c r="G48" s="42"/>
      <c r="H48" s="42"/>
      <c r="I48" s="43"/>
    </row>
  </sheetData>
  <mergeCells count="4">
    <mergeCell ref="F5:G5"/>
    <mergeCell ref="F6:G6"/>
    <mergeCell ref="B47:G47"/>
    <mergeCell ref="E1:G1"/>
  </mergeCells>
  <printOptions horizontalCentered="1"/>
  <pageMargins left="0.23622047244094499" right="0.23622047244094499" top="0.74803149606299202" bottom="0.74803149606299202" header="0.31496062992126" footer="0.31496062992126"/>
  <pageSetup paperSize="9"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7" zoomScale="86" zoomScaleNormal="86" workbookViewId="0">
      <selection sqref="A1:I47"/>
    </sheetView>
  </sheetViews>
  <sheetFormatPr defaultColWidth="8.7109375" defaultRowHeight="15.75" x14ac:dyDescent="0.25"/>
  <cols>
    <col min="1" max="1" width="4.5703125" style="10" customWidth="1"/>
    <col min="2" max="2" width="24.140625" style="10" customWidth="1"/>
    <col min="3" max="3" width="56.42578125" style="10" bestFit="1" customWidth="1"/>
    <col min="4" max="4" width="18.5703125" style="10" customWidth="1"/>
    <col min="5" max="5" width="17.7109375" style="44" bestFit="1" customWidth="1"/>
    <col min="6" max="6" width="11.140625" style="44" customWidth="1"/>
    <col min="7" max="7" width="12.28515625" style="45" customWidth="1"/>
    <col min="8" max="8" width="18.28515625" style="45" customWidth="1"/>
    <col min="9" max="9" width="2.42578125" style="10" customWidth="1"/>
    <col min="10" max="16384" width="8.7109375" style="10"/>
  </cols>
  <sheetData>
    <row r="1" spans="1:9" ht="27.75" customHeight="1" x14ac:dyDescent="0.25">
      <c r="A1" s="5"/>
      <c r="B1" s="6"/>
      <c r="C1" s="6"/>
      <c r="D1" s="6"/>
      <c r="E1" s="141" t="s">
        <v>179</v>
      </c>
      <c r="F1" s="141"/>
      <c r="G1" s="141"/>
      <c r="H1" s="8"/>
      <c r="I1" s="9"/>
    </row>
    <row r="2" spans="1:9" ht="14.45" customHeight="1" x14ac:dyDescent="0.25">
      <c r="A2" s="11"/>
      <c r="B2" s="12"/>
      <c r="C2" s="12"/>
      <c r="D2" s="12"/>
      <c r="E2" s="16" t="s">
        <v>19</v>
      </c>
      <c r="F2" s="12" t="s">
        <v>45</v>
      </c>
      <c r="G2" s="14"/>
      <c r="H2" s="14"/>
      <c r="I2" s="15"/>
    </row>
    <row r="3" spans="1:9" ht="14.45" customHeight="1" x14ac:dyDescent="0.25">
      <c r="A3" s="11"/>
      <c r="B3" s="12"/>
      <c r="C3" s="12"/>
      <c r="D3" s="12"/>
      <c r="E3" s="16" t="s">
        <v>18</v>
      </c>
      <c r="F3" s="12" t="s">
        <v>170</v>
      </c>
      <c r="G3" s="14"/>
      <c r="H3" s="14"/>
      <c r="I3" s="15"/>
    </row>
    <row r="4" spans="1:9" x14ac:dyDescent="0.25">
      <c r="A4" s="11"/>
      <c r="B4" s="12"/>
      <c r="C4" s="12"/>
      <c r="D4" s="12"/>
      <c r="E4" s="81"/>
      <c r="F4" s="12"/>
      <c r="G4" s="14"/>
      <c r="H4" s="14"/>
      <c r="I4" s="15"/>
    </row>
    <row r="5" spans="1:9" ht="14.45" customHeight="1" x14ac:dyDescent="0.25">
      <c r="A5" s="11"/>
      <c r="B5" s="2" t="s">
        <v>13</v>
      </c>
      <c r="C5" s="17" t="s">
        <v>20</v>
      </c>
      <c r="D5" s="17"/>
      <c r="E5" s="16" t="s">
        <v>17</v>
      </c>
      <c r="F5" s="139" t="s">
        <v>31</v>
      </c>
      <c r="G5" s="139"/>
      <c r="H5" s="14"/>
      <c r="I5" s="15"/>
    </row>
    <row r="6" spans="1:9" ht="14.45" customHeight="1" x14ac:dyDescent="0.25">
      <c r="A6" s="11"/>
      <c r="B6" s="2" t="s">
        <v>12</v>
      </c>
      <c r="C6" s="12" t="s">
        <v>20</v>
      </c>
      <c r="D6" s="12"/>
      <c r="E6" s="16" t="s">
        <v>16</v>
      </c>
      <c r="F6" s="139" t="s">
        <v>31</v>
      </c>
      <c r="G6" s="139"/>
      <c r="H6" s="14"/>
      <c r="I6" s="15"/>
    </row>
    <row r="7" spans="1:9" ht="14.45" customHeight="1" x14ac:dyDescent="0.25">
      <c r="A7" s="11"/>
      <c r="B7" s="2" t="s">
        <v>14</v>
      </c>
      <c r="C7" s="12" t="s">
        <v>104</v>
      </c>
      <c r="D7" s="12"/>
      <c r="E7" s="16" t="s">
        <v>15</v>
      </c>
      <c r="F7" s="13">
        <v>1</v>
      </c>
      <c r="G7" s="18"/>
      <c r="H7" s="14"/>
      <c r="I7" s="15"/>
    </row>
    <row r="8" spans="1:9" x14ac:dyDescent="0.25">
      <c r="A8" s="11"/>
      <c r="B8" s="12"/>
      <c r="C8" s="12"/>
      <c r="D8" s="12"/>
      <c r="E8" s="13"/>
      <c r="F8" s="13"/>
      <c r="G8" s="14"/>
      <c r="H8" s="14"/>
      <c r="I8" s="15"/>
    </row>
    <row r="9" spans="1:9" s="23" customFormat="1" ht="31.5" x14ac:dyDescent="0.25">
      <c r="A9" s="19"/>
      <c r="B9" s="20" t="s">
        <v>4</v>
      </c>
      <c r="C9" s="20" t="s">
        <v>5</v>
      </c>
      <c r="D9" s="20" t="s">
        <v>11</v>
      </c>
      <c r="E9" s="20" t="s">
        <v>6</v>
      </c>
      <c r="F9" s="20" t="s">
        <v>7</v>
      </c>
      <c r="G9" s="21" t="s">
        <v>8</v>
      </c>
      <c r="H9" s="21" t="s">
        <v>9</v>
      </c>
      <c r="I9" s="22"/>
    </row>
    <row r="10" spans="1:9" s="30" customFormat="1" x14ac:dyDescent="0.25">
      <c r="A10" s="24"/>
      <c r="B10" s="25"/>
      <c r="C10" s="26"/>
      <c r="D10" s="25"/>
      <c r="E10" s="27"/>
      <c r="F10" s="27"/>
      <c r="G10" s="28"/>
      <c r="H10" s="28"/>
      <c r="I10" s="29"/>
    </row>
    <row r="11" spans="1:9" s="30" customFormat="1" x14ac:dyDescent="0.25">
      <c r="A11" s="24"/>
      <c r="B11" s="31">
        <v>1</v>
      </c>
      <c r="C11" s="32" t="s">
        <v>24</v>
      </c>
      <c r="D11" s="33"/>
      <c r="E11" s="34"/>
      <c r="F11" s="34"/>
      <c r="G11" s="51"/>
      <c r="H11" s="49"/>
      <c r="I11" s="29"/>
    </row>
    <row r="12" spans="1:9" s="30" customFormat="1" x14ac:dyDescent="0.25">
      <c r="A12" s="24"/>
      <c r="B12" s="35"/>
      <c r="C12" s="50" t="s">
        <v>74</v>
      </c>
      <c r="D12" s="69"/>
      <c r="E12" s="70">
        <v>1</v>
      </c>
      <c r="F12" s="70">
        <v>1</v>
      </c>
      <c r="G12" s="62"/>
      <c r="H12" s="62">
        <f t="shared" ref="H12:H14" si="0">G12*F12*E12</f>
        <v>0</v>
      </c>
      <c r="I12" s="29"/>
    </row>
    <row r="13" spans="1:9" s="30" customFormat="1" x14ac:dyDescent="0.25">
      <c r="A13" s="24"/>
      <c r="B13" s="35"/>
      <c r="C13" s="50" t="s">
        <v>166</v>
      </c>
      <c r="D13" s="69"/>
      <c r="E13" s="70">
        <v>1</v>
      </c>
      <c r="F13" s="70">
        <v>1</v>
      </c>
      <c r="G13" s="62"/>
      <c r="H13" s="62">
        <f t="shared" si="0"/>
        <v>0</v>
      </c>
      <c r="I13" s="29"/>
    </row>
    <row r="14" spans="1:9" s="30" customFormat="1" x14ac:dyDescent="0.25">
      <c r="A14" s="24"/>
      <c r="B14" s="35"/>
      <c r="C14" s="50" t="s">
        <v>137</v>
      </c>
      <c r="D14" s="69"/>
      <c r="E14" s="70">
        <v>1</v>
      </c>
      <c r="F14" s="70">
        <v>1</v>
      </c>
      <c r="G14" s="62"/>
      <c r="H14" s="62">
        <f t="shared" si="0"/>
        <v>0</v>
      </c>
      <c r="I14" s="29"/>
    </row>
    <row r="15" spans="1:9" s="30" customFormat="1" ht="31.5" x14ac:dyDescent="0.25">
      <c r="A15" s="24"/>
      <c r="B15" s="35"/>
      <c r="C15" s="72" t="s">
        <v>85</v>
      </c>
      <c r="D15" s="69" t="s">
        <v>47</v>
      </c>
      <c r="E15" s="70">
        <v>36</v>
      </c>
      <c r="F15" s="70">
        <v>1</v>
      </c>
      <c r="G15" s="62"/>
      <c r="H15" s="62">
        <f>G15*F15*E15</f>
        <v>0</v>
      </c>
      <c r="I15" s="29"/>
    </row>
    <row r="16" spans="1:9" s="30" customFormat="1" x14ac:dyDescent="0.25">
      <c r="A16" s="24"/>
      <c r="B16" s="35"/>
      <c r="C16" s="72" t="s">
        <v>48</v>
      </c>
      <c r="D16" s="69"/>
      <c r="E16" s="70">
        <v>1</v>
      </c>
      <c r="F16" s="70">
        <v>1</v>
      </c>
      <c r="G16" s="62"/>
      <c r="H16" s="62">
        <f>G16*F16*E16</f>
        <v>0</v>
      </c>
      <c r="I16" s="29"/>
    </row>
    <row r="17" spans="1:9" s="30" customFormat="1" x14ac:dyDescent="0.25">
      <c r="A17" s="24"/>
      <c r="B17" s="35"/>
      <c r="C17" s="69" t="s">
        <v>26</v>
      </c>
      <c r="D17" s="69"/>
      <c r="E17" s="70">
        <v>1</v>
      </c>
      <c r="F17" s="70">
        <v>1</v>
      </c>
      <c r="G17" s="62"/>
      <c r="H17" s="62">
        <f>G17*F17*E17</f>
        <v>0</v>
      </c>
      <c r="I17" s="29"/>
    </row>
    <row r="18" spans="1:9" s="30" customFormat="1" x14ac:dyDescent="0.25">
      <c r="A18" s="24"/>
      <c r="B18" s="35"/>
      <c r="C18" s="69" t="s">
        <v>39</v>
      </c>
      <c r="D18" s="69" t="s">
        <v>49</v>
      </c>
      <c r="E18" s="70">
        <v>6</v>
      </c>
      <c r="F18" s="70">
        <v>1</v>
      </c>
      <c r="G18" s="62"/>
      <c r="H18" s="60">
        <f>G18*F18</f>
        <v>0</v>
      </c>
      <c r="I18" s="29"/>
    </row>
    <row r="19" spans="1:9" s="30" customFormat="1" x14ac:dyDescent="0.25">
      <c r="A19" s="24"/>
      <c r="B19" s="35"/>
      <c r="C19" s="69" t="s">
        <v>50</v>
      </c>
      <c r="D19" s="69"/>
      <c r="E19" s="70">
        <v>1</v>
      </c>
      <c r="F19" s="70">
        <v>1</v>
      </c>
      <c r="G19" s="63"/>
      <c r="H19" s="60">
        <f>G19*F19</f>
        <v>0</v>
      </c>
      <c r="I19" s="29"/>
    </row>
    <row r="20" spans="1:9" s="30" customFormat="1" x14ac:dyDescent="0.25">
      <c r="A20" s="24"/>
      <c r="B20" s="35"/>
      <c r="C20" s="69" t="s">
        <v>68</v>
      </c>
      <c r="D20" s="69"/>
      <c r="E20" s="70">
        <v>3</v>
      </c>
      <c r="F20" s="70">
        <v>1</v>
      </c>
      <c r="G20" s="63"/>
      <c r="H20" s="60">
        <f>G20*F20*E20</f>
        <v>0</v>
      </c>
      <c r="I20" s="29"/>
    </row>
    <row r="21" spans="1:9" s="30" customFormat="1" ht="16.5" thickBot="1" x14ac:dyDescent="0.3">
      <c r="A21" s="24"/>
      <c r="B21" s="35"/>
      <c r="C21" s="69" t="s">
        <v>69</v>
      </c>
      <c r="D21" s="69"/>
      <c r="E21" s="70">
        <v>2</v>
      </c>
      <c r="F21" s="70">
        <v>1</v>
      </c>
      <c r="G21" s="63"/>
      <c r="H21" s="60">
        <f>G21*F21*E21</f>
        <v>0</v>
      </c>
      <c r="I21" s="29"/>
    </row>
    <row r="22" spans="1:9" s="30" customFormat="1" ht="16.5" thickBot="1" x14ac:dyDescent="0.3">
      <c r="A22" s="24"/>
      <c r="B22" s="35"/>
      <c r="C22" s="69"/>
      <c r="D22" s="69"/>
      <c r="E22" s="70"/>
      <c r="F22" s="70"/>
      <c r="G22" s="63"/>
      <c r="H22" s="106">
        <f>SUM(H12:H21)</f>
        <v>0</v>
      </c>
      <c r="I22" s="29"/>
    </row>
    <row r="23" spans="1:9" s="30" customFormat="1" x14ac:dyDescent="0.25">
      <c r="A23" s="24"/>
      <c r="B23" s="31">
        <v>2</v>
      </c>
      <c r="C23" s="32" t="s">
        <v>28</v>
      </c>
      <c r="D23" s="84"/>
      <c r="E23" s="85"/>
      <c r="F23" s="85"/>
      <c r="G23" s="86"/>
      <c r="H23" s="99"/>
      <c r="I23" s="29"/>
    </row>
    <row r="24" spans="1:9" s="30" customFormat="1" x14ac:dyDescent="0.25">
      <c r="A24" s="24"/>
      <c r="B24" s="87"/>
      <c r="C24" s="50" t="s">
        <v>148</v>
      </c>
      <c r="D24" s="69"/>
      <c r="E24" s="70">
        <v>2</v>
      </c>
      <c r="F24" s="70">
        <v>1</v>
      </c>
      <c r="G24" s="62"/>
      <c r="H24" s="62">
        <f>G24*F24*E24</f>
        <v>0</v>
      </c>
      <c r="I24" s="29"/>
    </row>
    <row r="25" spans="1:9" s="30" customFormat="1" x14ac:dyDescent="0.25">
      <c r="A25" s="24"/>
      <c r="B25" s="87"/>
      <c r="C25" s="72" t="s">
        <v>56</v>
      </c>
      <c r="D25" s="69"/>
      <c r="E25" s="70">
        <v>1</v>
      </c>
      <c r="F25" s="70">
        <v>1</v>
      </c>
      <c r="G25" s="62"/>
      <c r="H25" s="62">
        <f t="shared" ref="H25:H26" si="1">G25*F25*E25</f>
        <v>0</v>
      </c>
      <c r="I25" s="29"/>
    </row>
    <row r="26" spans="1:9" s="30" customFormat="1" x14ac:dyDescent="0.25">
      <c r="A26" s="24"/>
      <c r="B26" s="87"/>
      <c r="C26" s="69" t="s">
        <v>57</v>
      </c>
      <c r="D26" s="69"/>
      <c r="E26" s="70">
        <v>1</v>
      </c>
      <c r="F26" s="70">
        <v>1</v>
      </c>
      <c r="G26" s="62"/>
      <c r="H26" s="62">
        <f t="shared" si="1"/>
        <v>0</v>
      </c>
      <c r="I26" s="29"/>
    </row>
    <row r="27" spans="1:9" s="30" customFormat="1" x14ac:dyDescent="0.25">
      <c r="A27" s="24"/>
      <c r="B27" s="87"/>
      <c r="C27" s="69" t="s">
        <v>59</v>
      </c>
      <c r="D27" s="69"/>
      <c r="E27" s="70">
        <v>1</v>
      </c>
      <c r="F27" s="70">
        <v>1</v>
      </c>
      <c r="G27" s="62"/>
      <c r="H27" s="60">
        <f>G27*F27*E27</f>
        <v>0</v>
      </c>
      <c r="I27" s="29"/>
    </row>
    <row r="28" spans="1:9" s="30" customFormat="1" ht="16.5" thickBot="1" x14ac:dyDescent="0.3">
      <c r="A28" s="24"/>
      <c r="B28" s="87"/>
      <c r="C28" s="69" t="s">
        <v>29</v>
      </c>
      <c r="D28" s="69"/>
      <c r="E28" s="70">
        <v>2</v>
      </c>
      <c r="F28" s="70">
        <v>1</v>
      </c>
      <c r="G28" s="63"/>
      <c r="H28" s="60">
        <f>G28*F28*E28</f>
        <v>0</v>
      </c>
      <c r="I28" s="29"/>
    </row>
    <row r="29" spans="1:9" s="30" customFormat="1" ht="16.5" thickBot="1" x14ac:dyDescent="0.3">
      <c r="A29" s="24"/>
      <c r="B29" s="87"/>
      <c r="C29" s="88"/>
      <c r="D29" s="88"/>
      <c r="E29" s="87"/>
      <c r="F29" s="87"/>
      <c r="G29" s="112"/>
      <c r="H29" s="106">
        <f>SUM(H24:H28)</f>
        <v>0</v>
      </c>
      <c r="I29" s="29"/>
    </row>
    <row r="30" spans="1:9" s="30" customFormat="1" x14ac:dyDescent="0.25">
      <c r="A30" s="24"/>
      <c r="B30" s="31">
        <v>3</v>
      </c>
      <c r="C30" s="32" t="s">
        <v>41</v>
      </c>
      <c r="D30" s="33"/>
      <c r="E30" s="34"/>
      <c r="F30" s="34"/>
      <c r="G30" s="79"/>
      <c r="H30" s="80"/>
      <c r="I30" s="29"/>
    </row>
    <row r="31" spans="1:9" s="30" customFormat="1" x14ac:dyDescent="0.25">
      <c r="A31" s="24"/>
      <c r="B31" s="87"/>
      <c r="C31" s="50" t="s">
        <v>42</v>
      </c>
      <c r="D31" s="69"/>
      <c r="E31" s="70">
        <v>10</v>
      </c>
      <c r="F31" s="70">
        <v>1</v>
      </c>
      <c r="G31" s="62"/>
      <c r="H31" s="62">
        <f>G31*F31*E31</f>
        <v>0</v>
      </c>
      <c r="I31" s="29"/>
    </row>
    <row r="32" spans="1:9" s="30" customFormat="1" x14ac:dyDescent="0.25">
      <c r="A32" s="24"/>
      <c r="B32" s="87"/>
      <c r="C32" s="72" t="s">
        <v>167</v>
      </c>
      <c r="D32" s="69"/>
      <c r="E32" s="70">
        <v>1</v>
      </c>
      <c r="F32" s="70">
        <v>1</v>
      </c>
      <c r="G32" s="62"/>
      <c r="H32" s="62">
        <f t="shared" ref="H32:H34" si="2">G32*F32*E32</f>
        <v>0</v>
      </c>
      <c r="I32" s="29"/>
    </row>
    <row r="33" spans="1:9" s="30" customFormat="1" x14ac:dyDescent="0.25">
      <c r="A33" s="24"/>
      <c r="B33" s="87"/>
      <c r="C33" s="72" t="s">
        <v>43</v>
      </c>
      <c r="D33" s="69"/>
      <c r="E33" s="70">
        <v>1</v>
      </c>
      <c r="F33" s="70">
        <v>1</v>
      </c>
      <c r="G33" s="62"/>
      <c r="H33" s="62">
        <f t="shared" si="2"/>
        <v>0</v>
      </c>
      <c r="I33" s="29"/>
    </row>
    <row r="34" spans="1:9" s="30" customFormat="1" ht="16.5" thickBot="1" x14ac:dyDescent="0.3">
      <c r="A34" s="24"/>
      <c r="B34" s="87"/>
      <c r="C34" s="69" t="s">
        <v>44</v>
      </c>
      <c r="D34" s="69"/>
      <c r="E34" s="70">
        <v>2</v>
      </c>
      <c r="F34" s="70">
        <v>1</v>
      </c>
      <c r="G34" s="62"/>
      <c r="H34" s="62">
        <f t="shared" si="2"/>
        <v>0</v>
      </c>
      <c r="I34" s="29"/>
    </row>
    <row r="35" spans="1:9" s="30" customFormat="1" ht="16.5" thickBot="1" x14ac:dyDescent="0.3">
      <c r="A35" s="24"/>
      <c r="B35" s="87"/>
      <c r="C35" s="88"/>
      <c r="D35" s="88"/>
      <c r="E35" s="87"/>
      <c r="F35" s="87"/>
      <c r="G35" s="93"/>
      <c r="H35" s="106">
        <f>SUM(H31:H34)</f>
        <v>0</v>
      </c>
      <c r="I35" s="29"/>
    </row>
    <row r="36" spans="1:9" s="30" customFormat="1" x14ac:dyDescent="0.25">
      <c r="A36" s="24"/>
      <c r="B36" s="31">
        <v>4</v>
      </c>
      <c r="C36" s="32" t="s">
        <v>23</v>
      </c>
      <c r="D36" s="83"/>
      <c r="E36" s="82"/>
      <c r="F36" s="82"/>
      <c r="G36" s="90"/>
      <c r="H36" s="102"/>
      <c r="I36" s="29"/>
    </row>
    <row r="37" spans="1:9" s="30" customFormat="1" x14ac:dyDescent="0.25">
      <c r="A37" s="24"/>
      <c r="B37" s="87"/>
      <c r="C37" s="50" t="s">
        <v>151</v>
      </c>
      <c r="D37" s="69"/>
      <c r="E37" s="70">
        <v>320</v>
      </c>
      <c r="F37" s="70">
        <v>1</v>
      </c>
      <c r="G37" s="62"/>
      <c r="H37" s="62">
        <f>G37*F37*E37</f>
        <v>0</v>
      </c>
      <c r="I37" s="29"/>
    </row>
    <row r="38" spans="1:9" x14ac:dyDescent="0.25">
      <c r="A38" s="24"/>
      <c r="B38" s="87"/>
      <c r="C38" s="50" t="s">
        <v>152</v>
      </c>
      <c r="D38" s="69"/>
      <c r="E38" s="70">
        <v>392</v>
      </c>
      <c r="F38" s="70">
        <v>1</v>
      </c>
      <c r="G38" s="62"/>
      <c r="H38" s="62">
        <f>G38*F38*E38</f>
        <v>0</v>
      </c>
      <c r="I38" s="15"/>
    </row>
    <row r="39" spans="1:9" x14ac:dyDescent="0.25">
      <c r="A39" s="24"/>
      <c r="B39" s="87"/>
      <c r="C39" s="72" t="s">
        <v>153</v>
      </c>
      <c r="D39" s="69"/>
      <c r="E39" s="70">
        <v>240</v>
      </c>
      <c r="F39" s="70">
        <v>1</v>
      </c>
      <c r="G39" s="62"/>
      <c r="H39" s="62">
        <f>G39*F39*E39</f>
        <v>0</v>
      </c>
      <c r="I39" s="29"/>
    </row>
    <row r="40" spans="1:9" ht="16.5" thickBot="1" x14ac:dyDescent="0.3">
      <c r="A40" s="24"/>
      <c r="B40" s="87"/>
      <c r="C40" s="72" t="s">
        <v>162</v>
      </c>
      <c r="D40" s="69"/>
      <c r="E40" s="70">
        <v>1</v>
      </c>
      <c r="F40" s="70">
        <v>1</v>
      </c>
      <c r="G40" s="62"/>
      <c r="H40" s="62">
        <f>G40*F40*E40</f>
        <v>0</v>
      </c>
      <c r="I40" s="29"/>
    </row>
    <row r="41" spans="1:9" ht="16.5" thickBot="1" x14ac:dyDescent="0.3">
      <c r="A41" s="24"/>
      <c r="B41" s="87"/>
      <c r="C41" s="88"/>
      <c r="D41" s="88"/>
      <c r="E41" s="87"/>
      <c r="F41" s="87"/>
      <c r="G41" s="93"/>
      <c r="H41" s="106">
        <f>SUM(H37:H40)</f>
        <v>0</v>
      </c>
      <c r="I41" s="29"/>
    </row>
    <row r="42" spans="1:9" x14ac:dyDescent="0.25">
      <c r="A42" s="11"/>
      <c r="B42" s="31">
        <v>5</v>
      </c>
      <c r="C42" s="32" t="s">
        <v>55</v>
      </c>
      <c r="D42" s="84"/>
      <c r="E42" s="85"/>
      <c r="F42" s="85"/>
      <c r="G42" s="94"/>
      <c r="H42" s="102"/>
      <c r="I42" s="29"/>
    </row>
    <row r="43" spans="1:9" x14ac:dyDescent="0.25">
      <c r="A43" s="11"/>
      <c r="B43" s="95"/>
      <c r="C43" s="50" t="s">
        <v>161</v>
      </c>
      <c r="D43" s="69"/>
      <c r="E43" s="70">
        <v>1</v>
      </c>
      <c r="F43" s="70">
        <v>1</v>
      </c>
      <c r="G43" s="62"/>
      <c r="H43" s="62">
        <f>G43*F43*E43</f>
        <v>0</v>
      </c>
      <c r="I43" s="15"/>
    </row>
    <row r="44" spans="1:9" ht="16.5" thickBot="1" x14ac:dyDescent="0.3">
      <c r="A44" s="11"/>
      <c r="B44" s="95"/>
      <c r="C44" s="50" t="s">
        <v>133</v>
      </c>
      <c r="D44" s="69"/>
      <c r="E44" s="70">
        <v>1</v>
      </c>
      <c r="F44" s="70">
        <v>1</v>
      </c>
      <c r="G44" s="62"/>
      <c r="H44" s="62">
        <f>G44*F44*E44</f>
        <v>0</v>
      </c>
      <c r="I44" s="15"/>
    </row>
    <row r="45" spans="1:9" ht="16.5" thickBot="1" x14ac:dyDescent="0.3">
      <c r="A45" s="11"/>
      <c r="B45" s="95"/>
      <c r="C45" s="92"/>
      <c r="D45" s="92"/>
      <c r="E45" s="96"/>
      <c r="F45" s="96"/>
      <c r="G45" s="113"/>
      <c r="H45" s="106">
        <f>SUM(H43:H44)</f>
        <v>0</v>
      </c>
      <c r="I45" s="15"/>
    </row>
    <row r="46" spans="1:9" x14ac:dyDescent="0.25">
      <c r="A46" s="11"/>
      <c r="B46" s="142" t="s">
        <v>10</v>
      </c>
      <c r="C46" s="142"/>
      <c r="D46" s="142"/>
      <c r="E46" s="142"/>
      <c r="F46" s="142"/>
      <c r="G46" s="142"/>
      <c r="H46" s="104">
        <f>H22+H29+H35+H41+H45</f>
        <v>0</v>
      </c>
      <c r="I46" s="15"/>
    </row>
    <row r="47" spans="1:9" ht="16.5" thickBot="1" x14ac:dyDescent="0.3">
      <c r="A47" s="39"/>
      <c r="B47" s="40"/>
      <c r="C47" s="40"/>
      <c r="D47" s="40"/>
      <c r="E47" s="41"/>
      <c r="F47" s="41"/>
      <c r="G47" s="42"/>
      <c r="H47" s="42"/>
      <c r="I47" s="43"/>
    </row>
  </sheetData>
  <mergeCells count="4">
    <mergeCell ref="F5:G5"/>
    <mergeCell ref="F6:G6"/>
    <mergeCell ref="B46:G46"/>
    <mergeCell ref="E1:G1"/>
  </mergeCells>
  <printOptions horizontalCentered="1"/>
  <pageMargins left="0.23622047244094499" right="0.23622047244094499" top="0.74803149606299202" bottom="0.74803149606299202" header="0.31496062992126" footer="0.31496062992126"/>
  <pageSetup paperSize="9" scale="6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opLeftCell="A3" zoomScale="93" zoomScaleNormal="93" workbookViewId="0">
      <selection activeCell="A3" sqref="A3:I19"/>
    </sheetView>
  </sheetViews>
  <sheetFormatPr defaultColWidth="8.7109375" defaultRowHeight="15.75" x14ac:dyDescent="0.25"/>
  <cols>
    <col min="1" max="1" width="4.5703125" style="10" customWidth="1"/>
    <col min="2" max="2" width="24.140625" style="10" customWidth="1"/>
    <col min="3" max="3" width="56.42578125" style="10" bestFit="1" customWidth="1"/>
    <col min="4" max="4" width="18.5703125" style="10" customWidth="1"/>
    <col min="5" max="5" width="11.85546875" style="44" customWidth="1"/>
    <col min="6" max="6" width="11.140625" style="44" customWidth="1"/>
    <col min="7" max="7" width="12.28515625" style="45" customWidth="1"/>
    <col min="8" max="8" width="12.42578125" style="45" customWidth="1"/>
    <col min="9" max="9" width="2.42578125" style="10" customWidth="1"/>
    <col min="10" max="15" width="8.7109375" style="10"/>
    <col min="16" max="16" width="9.85546875" style="10" bestFit="1" customWidth="1"/>
    <col min="17" max="17" width="8.7109375" style="10"/>
    <col min="18" max="18" width="9.7109375" style="10" bestFit="1" customWidth="1"/>
    <col min="19" max="19" width="8.7109375" style="10"/>
    <col min="20" max="20" width="9.42578125" style="10" bestFit="1" customWidth="1"/>
    <col min="21" max="16384" width="8.7109375" style="10"/>
  </cols>
  <sheetData>
    <row r="1" spans="1:9" ht="27.75" customHeight="1" thickBot="1" x14ac:dyDescent="0.3">
      <c r="F1" s="130"/>
    </row>
    <row r="2" spans="1:9" ht="16.5" thickBot="1" x14ac:dyDescent="0.3">
      <c r="A2" s="5"/>
      <c r="B2" s="6"/>
      <c r="C2" s="6"/>
      <c r="D2" s="6"/>
      <c r="E2" s="7"/>
      <c r="F2" s="7"/>
      <c r="G2" s="8"/>
      <c r="H2" s="8"/>
      <c r="I2" s="9"/>
    </row>
    <row r="3" spans="1:9" x14ac:dyDescent="0.25">
      <c r="A3" s="11"/>
      <c r="B3" s="12"/>
      <c r="C3" s="12"/>
      <c r="D3" s="12"/>
      <c r="E3" s="141" t="s">
        <v>178</v>
      </c>
      <c r="F3" s="141"/>
      <c r="G3" s="141"/>
      <c r="H3" s="14"/>
      <c r="I3" s="15"/>
    </row>
    <row r="4" spans="1:9" x14ac:dyDescent="0.25">
      <c r="A4" s="11"/>
      <c r="B4" s="12"/>
      <c r="C4" s="12"/>
      <c r="D4" s="12"/>
      <c r="E4" s="16" t="s">
        <v>19</v>
      </c>
      <c r="F4" s="12" t="s">
        <v>37</v>
      </c>
      <c r="G4" s="14"/>
      <c r="H4" s="14"/>
      <c r="I4" s="15"/>
    </row>
    <row r="5" spans="1:9" x14ac:dyDescent="0.25">
      <c r="A5" s="11"/>
      <c r="B5" s="12"/>
      <c r="C5" s="61" t="s">
        <v>38</v>
      </c>
      <c r="D5" s="12"/>
      <c r="E5" s="16" t="s">
        <v>18</v>
      </c>
      <c r="F5" s="12" t="s">
        <v>71</v>
      </c>
      <c r="G5" s="14"/>
      <c r="H5" s="14"/>
      <c r="I5" s="15"/>
    </row>
    <row r="6" spans="1:9" x14ac:dyDescent="0.25">
      <c r="A6" s="11"/>
      <c r="B6" s="12"/>
      <c r="C6" s="12"/>
      <c r="D6" s="12"/>
      <c r="E6" s="77"/>
      <c r="F6" s="12"/>
      <c r="G6" s="14"/>
      <c r="H6" s="14"/>
      <c r="I6" s="15"/>
    </row>
    <row r="7" spans="1:9" x14ac:dyDescent="0.25">
      <c r="A7" s="11"/>
      <c r="B7" s="2" t="s">
        <v>13</v>
      </c>
      <c r="C7" s="17" t="s">
        <v>20</v>
      </c>
      <c r="D7" s="17"/>
      <c r="E7" s="16" t="s">
        <v>17</v>
      </c>
      <c r="F7" s="139" t="s">
        <v>46</v>
      </c>
      <c r="G7" s="139"/>
      <c r="H7" s="14"/>
      <c r="I7" s="15"/>
    </row>
    <row r="8" spans="1:9" x14ac:dyDescent="0.25">
      <c r="A8" s="11"/>
      <c r="B8" s="2" t="s">
        <v>12</v>
      </c>
      <c r="C8" s="12" t="s">
        <v>20</v>
      </c>
      <c r="D8" s="12"/>
      <c r="E8" s="16" t="s">
        <v>16</v>
      </c>
      <c r="F8" s="139" t="s">
        <v>46</v>
      </c>
      <c r="G8" s="139"/>
      <c r="H8" s="14"/>
      <c r="I8" s="15"/>
    </row>
    <row r="9" spans="1:9" x14ac:dyDescent="0.25">
      <c r="A9" s="11"/>
      <c r="B9" s="2" t="s">
        <v>14</v>
      </c>
      <c r="C9" s="12" t="s">
        <v>108</v>
      </c>
      <c r="D9" s="12"/>
      <c r="E9" s="16" t="s">
        <v>15</v>
      </c>
      <c r="F9" s="13">
        <v>1</v>
      </c>
      <c r="G9" s="18"/>
      <c r="H9" s="14"/>
      <c r="I9" s="15"/>
    </row>
    <row r="10" spans="1:9" x14ac:dyDescent="0.25">
      <c r="A10" s="11"/>
      <c r="B10" s="12"/>
      <c r="C10" s="12"/>
      <c r="D10" s="12"/>
      <c r="E10" s="13"/>
      <c r="F10" s="13"/>
      <c r="G10" s="14"/>
      <c r="H10" s="14"/>
      <c r="I10" s="15"/>
    </row>
    <row r="11" spans="1:9" ht="31.5" x14ac:dyDescent="0.25">
      <c r="A11" s="19"/>
      <c r="B11" s="20" t="s">
        <v>4</v>
      </c>
      <c r="C11" s="20" t="s">
        <v>5</v>
      </c>
      <c r="D11" s="20" t="s">
        <v>11</v>
      </c>
      <c r="E11" s="20" t="s">
        <v>6</v>
      </c>
      <c r="F11" s="20" t="s">
        <v>7</v>
      </c>
      <c r="G11" s="21" t="s">
        <v>8</v>
      </c>
      <c r="H11" s="21" t="s">
        <v>9</v>
      </c>
      <c r="I11" s="22"/>
    </row>
    <row r="12" spans="1:9" x14ac:dyDescent="0.25">
      <c r="A12" s="24"/>
      <c r="B12" s="25"/>
      <c r="C12" s="26"/>
      <c r="D12" s="25"/>
      <c r="E12" s="27"/>
      <c r="F12" s="27"/>
      <c r="G12" s="28"/>
      <c r="H12" s="28"/>
      <c r="I12" s="29"/>
    </row>
    <row r="13" spans="1:9" x14ac:dyDescent="0.25">
      <c r="A13" s="24"/>
      <c r="B13" s="31">
        <v>1</v>
      </c>
      <c r="C13" s="32" t="s">
        <v>24</v>
      </c>
      <c r="D13" s="33"/>
      <c r="E13" s="34"/>
      <c r="F13" s="34"/>
      <c r="G13" s="51"/>
      <c r="H13" s="49"/>
      <c r="I13" s="29"/>
    </row>
    <row r="14" spans="1:9" x14ac:dyDescent="0.25">
      <c r="A14" s="24"/>
      <c r="B14" s="35"/>
      <c r="C14" s="25" t="s">
        <v>72</v>
      </c>
      <c r="D14" s="25"/>
      <c r="E14" s="70">
        <v>2</v>
      </c>
      <c r="F14" s="27">
        <v>1</v>
      </c>
      <c r="G14" s="66"/>
      <c r="H14" s="66">
        <f>G14*F14*E14</f>
        <v>0</v>
      </c>
      <c r="I14" s="29"/>
    </row>
    <row r="15" spans="1:9" x14ac:dyDescent="0.25">
      <c r="A15" s="24"/>
      <c r="B15" s="35"/>
      <c r="C15" s="25" t="s">
        <v>26</v>
      </c>
      <c r="D15" s="25"/>
      <c r="E15" s="27">
        <v>1</v>
      </c>
      <c r="F15" s="27">
        <v>1</v>
      </c>
      <c r="G15" s="66"/>
      <c r="H15" s="66">
        <f t="shared" ref="H15:H16" si="0">G15*F15*E15</f>
        <v>0</v>
      </c>
      <c r="I15" s="29"/>
    </row>
    <row r="16" spans="1:9" ht="16.5" thickBot="1" x14ac:dyDescent="0.3">
      <c r="A16" s="24"/>
      <c r="B16" s="35"/>
      <c r="C16" s="25" t="s">
        <v>39</v>
      </c>
      <c r="D16" s="25" t="s">
        <v>40</v>
      </c>
      <c r="E16" s="27">
        <v>8</v>
      </c>
      <c r="F16" s="27">
        <v>1</v>
      </c>
      <c r="G16" s="66"/>
      <c r="H16" s="120">
        <f t="shared" si="0"/>
        <v>0</v>
      </c>
      <c r="I16" s="29"/>
    </row>
    <row r="17" spans="1:9" ht="16.5" thickBot="1" x14ac:dyDescent="0.3">
      <c r="A17" s="24"/>
      <c r="B17" s="35"/>
      <c r="C17" s="25"/>
      <c r="D17" s="25"/>
      <c r="E17" s="27"/>
      <c r="F17" s="27"/>
      <c r="G17" s="119"/>
      <c r="H17" s="121">
        <f>SUM(H14:H16)</f>
        <v>0</v>
      </c>
      <c r="I17" s="29"/>
    </row>
    <row r="18" spans="1:9" s="30" customFormat="1" x14ac:dyDescent="0.25">
      <c r="A18" s="24"/>
      <c r="B18" s="140" t="s">
        <v>10</v>
      </c>
      <c r="C18" s="140"/>
      <c r="D18" s="140"/>
      <c r="E18" s="140"/>
      <c r="F18" s="140"/>
      <c r="G18" s="140"/>
      <c r="H18" s="110">
        <f>H17</f>
        <v>0</v>
      </c>
      <c r="I18" s="29"/>
    </row>
    <row r="19" spans="1:9" ht="16.5" thickBot="1" x14ac:dyDescent="0.3">
      <c r="A19" s="39"/>
      <c r="B19" s="40"/>
      <c r="C19" s="40"/>
      <c r="D19" s="40"/>
      <c r="E19" s="41"/>
      <c r="F19" s="41"/>
      <c r="G19" s="42"/>
      <c r="H19" s="42"/>
      <c r="I19" s="43"/>
    </row>
  </sheetData>
  <mergeCells count="4">
    <mergeCell ref="B18:G18"/>
    <mergeCell ref="F7:G7"/>
    <mergeCell ref="F8:G8"/>
    <mergeCell ref="E3:G3"/>
  </mergeCells>
  <printOptions horizontalCentered="1"/>
  <pageMargins left="0.23622047244094499" right="0.23622047244094499" top="0.74803149606299202" bottom="0.74803149606299202" header="0.31496062992126" footer="0.31496062992126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zoomScale="86" zoomScaleNormal="86" workbookViewId="0">
      <selection sqref="A1:I40"/>
    </sheetView>
  </sheetViews>
  <sheetFormatPr defaultColWidth="8.7109375" defaultRowHeight="15.75" x14ac:dyDescent="0.25"/>
  <cols>
    <col min="1" max="1" width="4.5703125" style="10" customWidth="1"/>
    <col min="2" max="2" width="33.7109375" style="10" bestFit="1" customWidth="1"/>
    <col min="3" max="3" width="56.42578125" style="10" bestFit="1" customWidth="1"/>
    <col min="4" max="4" width="18.5703125" style="10" customWidth="1"/>
    <col min="5" max="5" width="17.7109375" style="44" bestFit="1" customWidth="1"/>
    <col min="6" max="6" width="11.140625" style="44" customWidth="1"/>
    <col min="7" max="7" width="12.28515625" style="45" customWidth="1"/>
    <col min="8" max="8" width="13.28515625" style="45" bestFit="1" customWidth="1"/>
    <col min="9" max="9" width="2.42578125" style="10" customWidth="1"/>
    <col min="10" max="13" width="8.7109375" style="10"/>
    <col min="14" max="14" width="9.42578125" style="10" bestFit="1" customWidth="1"/>
    <col min="15" max="16384" width="8.7109375" style="10"/>
  </cols>
  <sheetData>
    <row r="1" spans="1:9" ht="27.75" customHeight="1" x14ac:dyDescent="0.25">
      <c r="A1" s="5"/>
      <c r="B1" s="6"/>
      <c r="C1" s="6"/>
      <c r="D1" s="6"/>
      <c r="E1" s="141" t="s">
        <v>177</v>
      </c>
      <c r="F1" s="141"/>
      <c r="G1" s="141"/>
      <c r="H1" s="8"/>
      <c r="I1" s="9"/>
    </row>
    <row r="2" spans="1:9" ht="14.45" customHeight="1" x14ac:dyDescent="0.25">
      <c r="A2" s="11"/>
      <c r="B2" s="12"/>
      <c r="C2" s="12"/>
      <c r="D2" s="12"/>
      <c r="E2" s="16" t="s">
        <v>19</v>
      </c>
      <c r="F2" s="12" t="s">
        <v>45</v>
      </c>
      <c r="G2" s="14"/>
      <c r="H2" s="14"/>
      <c r="I2" s="15"/>
    </row>
    <row r="3" spans="1:9" ht="14.45" customHeight="1" x14ac:dyDescent="0.25">
      <c r="A3" s="11"/>
      <c r="B3" s="12"/>
      <c r="C3" s="12"/>
      <c r="D3" s="12"/>
      <c r="E3" s="16" t="s">
        <v>18</v>
      </c>
      <c r="F3" s="12" t="s">
        <v>102</v>
      </c>
      <c r="G3" s="14"/>
      <c r="H3" s="14"/>
      <c r="I3" s="15"/>
    </row>
    <row r="4" spans="1:9" x14ac:dyDescent="0.25">
      <c r="A4" s="11"/>
      <c r="B4" s="12"/>
      <c r="C4" s="12"/>
      <c r="D4" s="12"/>
      <c r="E4" s="81"/>
      <c r="F4" s="12"/>
      <c r="G4" s="14"/>
      <c r="H4" s="14"/>
      <c r="I4" s="15"/>
    </row>
    <row r="5" spans="1:9" ht="14.45" customHeight="1" x14ac:dyDescent="0.25">
      <c r="A5" s="11"/>
      <c r="B5" s="2" t="s">
        <v>13</v>
      </c>
      <c r="C5" s="17" t="s">
        <v>20</v>
      </c>
      <c r="D5" s="17"/>
      <c r="E5" s="16" t="s">
        <v>17</v>
      </c>
      <c r="F5" s="139" t="s">
        <v>46</v>
      </c>
      <c r="G5" s="139"/>
      <c r="H5" s="14"/>
      <c r="I5" s="15"/>
    </row>
    <row r="6" spans="1:9" ht="14.45" customHeight="1" x14ac:dyDescent="0.25">
      <c r="A6" s="11"/>
      <c r="B6" s="2" t="s">
        <v>12</v>
      </c>
      <c r="C6" s="12" t="s">
        <v>20</v>
      </c>
      <c r="D6" s="12"/>
      <c r="E6" s="16" t="s">
        <v>16</v>
      </c>
      <c r="F6" s="139" t="s">
        <v>46</v>
      </c>
      <c r="G6" s="139"/>
      <c r="H6" s="14"/>
      <c r="I6" s="15"/>
    </row>
    <row r="7" spans="1:9" ht="14.45" customHeight="1" x14ac:dyDescent="0.25">
      <c r="A7" s="11"/>
      <c r="B7" s="2" t="s">
        <v>14</v>
      </c>
      <c r="C7" s="12" t="s">
        <v>103</v>
      </c>
      <c r="D7" s="12"/>
      <c r="E7" s="16" t="s">
        <v>15</v>
      </c>
      <c r="F7" s="13">
        <v>1</v>
      </c>
      <c r="G7" s="18"/>
      <c r="H7" s="14"/>
      <c r="I7" s="15"/>
    </row>
    <row r="8" spans="1:9" x14ac:dyDescent="0.25">
      <c r="A8" s="11"/>
      <c r="B8" s="12"/>
      <c r="C8" s="12"/>
      <c r="D8" s="12"/>
      <c r="E8" s="13"/>
      <c r="F8" s="13"/>
      <c r="G8" s="14"/>
      <c r="H8" s="14"/>
      <c r="I8" s="15"/>
    </row>
    <row r="9" spans="1:9" s="23" customFormat="1" ht="31.5" x14ac:dyDescent="0.25">
      <c r="A9" s="19"/>
      <c r="B9" s="20" t="s">
        <v>4</v>
      </c>
      <c r="C9" s="20" t="s">
        <v>5</v>
      </c>
      <c r="D9" s="20" t="s">
        <v>11</v>
      </c>
      <c r="E9" s="20" t="s">
        <v>6</v>
      </c>
      <c r="F9" s="20" t="s">
        <v>7</v>
      </c>
      <c r="G9" s="21" t="s">
        <v>8</v>
      </c>
      <c r="H9" s="21" t="s">
        <v>9</v>
      </c>
      <c r="I9" s="22"/>
    </row>
    <row r="10" spans="1:9" s="30" customFormat="1" x14ac:dyDescent="0.25">
      <c r="A10" s="24"/>
      <c r="B10" s="25"/>
      <c r="C10" s="26"/>
      <c r="D10" s="25"/>
      <c r="E10" s="27"/>
      <c r="F10" s="27"/>
      <c r="G10" s="28"/>
      <c r="H10" s="28"/>
      <c r="I10" s="29"/>
    </row>
    <row r="11" spans="1:9" s="30" customFormat="1" x14ac:dyDescent="0.25">
      <c r="A11" s="24"/>
      <c r="B11" s="31">
        <v>1</v>
      </c>
      <c r="C11" s="32" t="s">
        <v>24</v>
      </c>
      <c r="D11" s="33"/>
      <c r="E11" s="34"/>
      <c r="F11" s="34"/>
      <c r="G11" s="51"/>
      <c r="H11" s="49"/>
      <c r="I11" s="29"/>
    </row>
    <row r="12" spans="1:9" s="30" customFormat="1" x14ac:dyDescent="0.25">
      <c r="A12" s="24"/>
      <c r="B12" s="35"/>
      <c r="C12" s="50" t="s">
        <v>74</v>
      </c>
      <c r="D12" s="69"/>
      <c r="E12" s="70">
        <v>1</v>
      </c>
      <c r="F12" s="70">
        <v>1</v>
      </c>
      <c r="G12" s="62"/>
      <c r="H12" s="62">
        <f t="shared" ref="H12:H14" si="0">G12*F12*E12</f>
        <v>0</v>
      </c>
      <c r="I12" s="29"/>
    </row>
    <row r="13" spans="1:9" s="30" customFormat="1" x14ac:dyDescent="0.25">
      <c r="A13" s="24"/>
      <c r="B13" s="35"/>
      <c r="C13" s="50" t="s">
        <v>72</v>
      </c>
      <c r="D13" s="69"/>
      <c r="E13" s="70">
        <v>10</v>
      </c>
      <c r="F13" s="70">
        <v>1</v>
      </c>
      <c r="G13" s="62"/>
      <c r="H13" s="62">
        <f t="shared" si="0"/>
        <v>0</v>
      </c>
      <c r="I13" s="29"/>
    </row>
    <row r="14" spans="1:9" s="30" customFormat="1" x14ac:dyDescent="0.25">
      <c r="A14" s="24"/>
      <c r="B14" s="35"/>
      <c r="C14" s="50" t="s">
        <v>166</v>
      </c>
      <c r="D14" s="69"/>
      <c r="E14" s="70">
        <v>1</v>
      </c>
      <c r="F14" s="70">
        <v>1</v>
      </c>
      <c r="G14" s="62"/>
      <c r="H14" s="62">
        <f t="shared" si="0"/>
        <v>0</v>
      </c>
      <c r="I14" s="29"/>
    </row>
    <row r="15" spans="1:9" s="30" customFormat="1" x14ac:dyDescent="0.25">
      <c r="A15" s="24"/>
      <c r="B15" s="35"/>
      <c r="C15" s="69" t="s">
        <v>26</v>
      </c>
      <c r="D15" s="69"/>
      <c r="E15" s="70">
        <v>1</v>
      </c>
      <c r="F15" s="70">
        <v>1</v>
      </c>
      <c r="G15" s="62"/>
      <c r="H15" s="62">
        <f>G15*F15*E15</f>
        <v>0</v>
      </c>
      <c r="I15" s="29"/>
    </row>
    <row r="16" spans="1:9" s="30" customFormat="1" x14ac:dyDescent="0.25">
      <c r="A16" s="24"/>
      <c r="B16" s="35"/>
      <c r="C16" s="69" t="s">
        <v>39</v>
      </c>
      <c r="D16" s="69" t="s">
        <v>49</v>
      </c>
      <c r="E16" s="70">
        <v>4</v>
      </c>
      <c r="F16" s="70">
        <v>1</v>
      </c>
      <c r="G16" s="62"/>
      <c r="H16" s="60">
        <f>G16*F16</f>
        <v>0</v>
      </c>
      <c r="I16" s="29"/>
    </row>
    <row r="17" spans="1:9" s="30" customFormat="1" x14ac:dyDescent="0.25">
      <c r="A17" s="24"/>
      <c r="B17" s="35"/>
      <c r="C17" s="69" t="s">
        <v>68</v>
      </c>
      <c r="D17" s="69"/>
      <c r="E17" s="70">
        <v>3</v>
      </c>
      <c r="F17" s="70">
        <v>1</v>
      </c>
      <c r="G17" s="63"/>
      <c r="H17" s="60">
        <f>G17*F17*E17</f>
        <v>0</v>
      </c>
      <c r="I17" s="29"/>
    </row>
    <row r="18" spans="1:9" s="30" customFormat="1" ht="16.5" thickBot="1" x14ac:dyDescent="0.3">
      <c r="A18" s="24"/>
      <c r="B18" s="35"/>
      <c r="C18" s="69" t="s">
        <v>69</v>
      </c>
      <c r="D18" s="69"/>
      <c r="E18" s="70">
        <v>2</v>
      </c>
      <c r="F18" s="70">
        <v>1</v>
      </c>
      <c r="G18" s="63"/>
      <c r="H18" s="60">
        <f>G18*F18*E18</f>
        <v>0</v>
      </c>
      <c r="I18" s="29"/>
    </row>
    <row r="19" spans="1:9" s="30" customFormat="1" ht="16.5" thickBot="1" x14ac:dyDescent="0.3">
      <c r="A19" s="24"/>
      <c r="B19" s="35"/>
      <c r="C19" s="69"/>
      <c r="D19" s="69"/>
      <c r="E19" s="70"/>
      <c r="F19" s="70"/>
      <c r="G19" s="63"/>
      <c r="H19" s="106">
        <f>SUM(H12:H18)</f>
        <v>0</v>
      </c>
      <c r="I19" s="29"/>
    </row>
    <row r="20" spans="1:9" s="30" customFormat="1" x14ac:dyDescent="0.25">
      <c r="A20" s="24"/>
      <c r="B20" s="31">
        <v>2</v>
      </c>
      <c r="C20" s="32" t="s">
        <v>28</v>
      </c>
      <c r="D20" s="84"/>
      <c r="E20" s="85"/>
      <c r="F20" s="85"/>
      <c r="G20" s="86"/>
      <c r="H20" s="99"/>
      <c r="I20" s="29"/>
    </row>
    <row r="21" spans="1:9" s="30" customFormat="1" x14ac:dyDescent="0.25">
      <c r="A21" s="24"/>
      <c r="B21" s="87"/>
      <c r="C21" s="50" t="s">
        <v>145</v>
      </c>
      <c r="D21" s="69"/>
      <c r="E21" s="70">
        <v>1</v>
      </c>
      <c r="F21" s="70">
        <v>1</v>
      </c>
      <c r="G21" s="62"/>
      <c r="H21" s="62">
        <f>G21*F21*E21</f>
        <v>0</v>
      </c>
      <c r="I21" s="29"/>
    </row>
    <row r="22" spans="1:9" s="30" customFormat="1" x14ac:dyDescent="0.25">
      <c r="A22" s="24"/>
      <c r="B22" s="87"/>
      <c r="C22" s="50" t="s">
        <v>29</v>
      </c>
      <c r="D22" s="69"/>
      <c r="E22" s="70">
        <v>2</v>
      </c>
      <c r="F22" s="70">
        <v>1</v>
      </c>
      <c r="G22" s="62"/>
      <c r="H22" s="62">
        <f>G22*F22*E22</f>
        <v>0</v>
      </c>
      <c r="I22" s="29"/>
    </row>
    <row r="23" spans="1:9" s="30" customFormat="1" x14ac:dyDescent="0.25">
      <c r="A23" s="24"/>
      <c r="B23" s="87"/>
      <c r="C23" s="50" t="s">
        <v>56</v>
      </c>
      <c r="D23" s="69"/>
      <c r="E23" s="70">
        <v>1</v>
      </c>
      <c r="F23" s="70">
        <v>1</v>
      </c>
      <c r="G23" s="62"/>
      <c r="H23" s="62">
        <f>G23*F23*E23</f>
        <v>0</v>
      </c>
      <c r="I23" s="29"/>
    </row>
    <row r="24" spans="1:9" s="30" customFormat="1" ht="16.5" thickBot="1" x14ac:dyDescent="0.3">
      <c r="A24" s="24"/>
      <c r="B24" s="87"/>
      <c r="C24" s="69" t="s">
        <v>57</v>
      </c>
      <c r="D24" s="69"/>
      <c r="E24" s="70">
        <v>1</v>
      </c>
      <c r="F24" s="70">
        <v>1</v>
      </c>
      <c r="G24" s="62"/>
      <c r="H24" s="62">
        <f>G24*F24*E24</f>
        <v>0</v>
      </c>
      <c r="I24" s="29"/>
    </row>
    <row r="25" spans="1:9" s="30" customFormat="1" ht="16.5" thickBot="1" x14ac:dyDescent="0.3">
      <c r="A25" s="24"/>
      <c r="B25" s="87"/>
      <c r="C25" s="88"/>
      <c r="D25" s="88"/>
      <c r="E25" s="87"/>
      <c r="F25" s="87"/>
      <c r="G25" s="93"/>
      <c r="H25" s="106">
        <f>SUM(H21:H24)</f>
        <v>0</v>
      </c>
      <c r="I25" s="29"/>
    </row>
    <row r="26" spans="1:9" s="30" customFormat="1" x14ac:dyDescent="0.25">
      <c r="A26" s="24"/>
      <c r="B26" s="31">
        <v>3</v>
      </c>
      <c r="C26" s="32" t="s">
        <v>23</v>
      </c>
      <c r="D26" s="83"/>
      <c r="E26" s="82"/>
      <c r="F26" s="82"/>
      <c r="G26" s="90"/>
      <c r="H26" s="102"/>
      <c r="I26" s="29"/>
    </row>
    <row r="27" spans="1:9" s="30" customFormat="1" x14ac:dyDescent="0.25">
      <c r="A27" s="24"/>
      <c r="B27" s="87"/>
      <c r="C27" s="50" t="s">
        <v>162</v>
      </c>
      <c r="D27" s="69"/>
      <c r="E27" s="70">
        <v>1</v>
      </c>
      <c r="F27" s="70">
        <v>1</v>
      </c>
      <c r="G27" s="62"/>
      <c r="H27" s="62">
        <f>G27*F27*E27</f>
        <v>0</v>
      </c>
      <c r="I27" s="29"/>
    </row>
    <row r="28" spans="1:9" s="30" customFormat="1" x14ac:dyDescent="0.25">
      <c r="A28" s="24"/>
      <c r="B28" s="87"/>
      <c r="C28" s="50" t="s">
        <v>146</v>
      </c>
      <c r="D28" s="69"/>
      <c r="E28" s="70">
        <v>196</v>
      </c>
      <c r="F28" s="70">
        <v>1</v>
      </c>
      <c r="G28" s="62"/>
      <c r="H28" s="62">
        <f>G28*F28*E28</f>
        <v>0</v>
      </c>
      <c r="I28" s="29"/>
    </row>
    <row r="29" spans="1:9" s="30" customFormat="1" ht="16.5" thickBot="1" x14ac:dyDescent="0.3">
      <c r="A29" s="24"/>
      <c r="B29" s="87"/>
      <c r="C29" s="50" t="s">
        <v>147</v>
      </c>
      <c r="D29" s="69"/>
      <c r="E29" s="70">
        <v>112</v>
      </c>
      <c r="F29" s="70">
        <v>1</v>
      </c>
      <c r="G29" s="62"/>
      <c r="H29" s="62">
        <f>G29*F29*E29</f>
        <v>0</v>
      </c>
      <c r="I29" s="29"/>
    </row>
    <row r="30" spans="1:9" s="30" customFormat="1" ht="16.5" thickBot="1" x14ac:dyDescent="0.3">
      <c r="A30" s="24"/>
      <c r="B30" s="87"/>
      <c r="C30" s="88"/>
      <c r="D30" s="88"/>
      <c r="E30" s="87"/>
      <c r="F30" s="87"/>
      <c r="G30" s="93"/>
      <c r="H30" s="106">
        <f>SUM(H27:H29)</f>
        <v>0</v>
      </c>
      <c r="I30" s="29"/>
    </row>
    <row r="31" spans="1:9" s="30" customFormat="1" x14ac:dyDescent="0.25">
      <c r="A31" s="24"/>
      <c r="B31" s="31">
        <v>4</v>
      </c>
      <c r="C31" s="32" t="s">
        <v>131</v>
      </c>
      <c r="D31" s="84"/>
      <c r="E31" s="85"/>
      <c r="F31" s="85"/>
      <c r="G31" s="86"/>
      <c r="H31" s="99"/>
      <c r="I31" s="29"/>
    </row>
    <row r="32" spans="1:9" s="30" customFormat="1" x14ac:dyDescent="0.25">
      <c r="A32" s="24"/>
      <c r="B32" s="87"/>
      <c r="C32" s="50" t="s">
        <v>42</v>
      </c>
      <c r="D32" s="69"/>
      <c r="E32" s="70">
        <v>6</v>
      </c>
      <c r="F32" s="70">
        <v>1</v>
      </c>
      <c r="G32" s="62"/>
      <c r="H32" s="62">
        <f t="shared" ref="H32:H35" si="1">G32*F32*E32</f>
        <v>0</v>
      </c>
      <c r="I32" s="29"/>
    </row>
    <row r="33" spans="1:9" s="30" customFormat="1" x14ac:dyDescent="0.25">
      <c r="A33" s="24"/>
      <c r="B33" s="87"/>
      <c r="C33" s="50" t="s">
        <v>167</v>
      </c>
      <c r="D33" s="69"/>
      <c r="E33" s="70">
        <v>1</v>
      </c>
      <c r="F33" s="70">
        <v>1</v>
      </c>
      <c r="G33" s="62"/>
      <c r="H33" s="62">
        <f t="shared" si="1"/>
        <v>0</v>
      </c>
      <c r="I33" s="29"/>
    </row>
    <row r="34" spans="1:9" x14ac:dyDescent="0.25">
      <c r="A34" s="24"/>
      <c r="B34" s="87"/>
      <c r="C34" s="50" t="s">
        <v>43</v>
      </c>
      <c r="D34" s="69"/>
      <c r="E34" s="70">
        <v>1</v>
      </c>
      <c r="F34" s="70">
        <v>1</v>
      </c>
      <c r="G34" s="62"/>
      <c r="H34" s="62">
        <f t="shared" si="1"/>
        <v>0</v>
      </c>
      <c r="I34" s="15"/>
    </row>
    <row r="35" spans="1:9" ht="16.5" thickBot="1" x14ac:dyDescent="0.3">
      <c r="A35" s="24"/>
      <c r="B35" s="87"/>
      <c r="C35" s="50" t="s">
        <v>44</v>
      </c>
      <c r="D35" s="69"/>
      <c r="E35" s="70">
        <v>1</v>
      </c>
      <c r="F35" s="70">
        <v>1</v>
      </c>
      <c r="G35" s="62"/>
      <c r="H35" s="60">
        <f t="shared" si="1"/>
        <v>0</v>
      </c>
      <c r="I35" s="29"/>
    </row>
    <row r="36" spans="1:9" ht="16.5" thickBot="1" x14ac:dyDescent="0.3">
      <c r="A36" s="24"/>
      <c r="B36" s="87"/>
      <c r="C36" s="50"/>
      <c r="D36" s="69"/>
      <c r="E36" s="70"/>
      <c r="F36" s="70"/>
      <c r="G36" s="109"/>
      <c r="H36" s="106">
        <f>SUM(H32:H35)</f>
        <v>0</v>
      </c>
      <c r="I36" s="29"/>
    </row>
    <row r="37" spans="1:9" ht="16.5" thickBot="1" x14ac:dyDescent="0.3">
      <c r="A37" s="24"/>
      <c r="B37" s="31">
        <v>5</v>
      </c>
      <c r="C37" s="32" t="s">
        <v>55</v>
      </c>
      <c r="D37" s="84"/>
      <c r="E37" s="85"/>
      <c r="F37" s="85"/>
      <c r="G37" s="94"/>
      <c r="H37" s="103"/>
      <c r="I37" s="29"/>
    </row>
    <row r="38" spans="1:9" ht="16.5" thickBot="1" x14ac:dyDescent="0.3">
      <c r="A38" s="11"/>
      <c r="B38" s="95"/>
      <c r="C38" s="50" t="s">
        <v>125</v>
      </c>
      <c r="D38" s="69"/>
      <c r="E38" s="70">
        <v>1</v>
      </c>
      <c r="F38" s="70">
        <v>1</v>
      </c>
      <c r="G38" s="109"/>
      <c r="H38" s="106">
        <f>G38*F38*E38</f>
        <v>0</v>
      </c>
      <c r="I38" s="29"/>
    </row>
    <row r="39" spans="1:9" ht="19.5" thickBot="1" x14ac:dyDescent="0.35">
      <c r="A39" s="11"/>
      <c r="B39" s="147" t="s">
        <v>10</v>
      </c>
      <c r="C39" s="147"/>
      <c r="D39" s="147"/>
      <c r="E39" s="147"/>
      <c r="F39" s="147"/>
      <c r="G39" s="148"/>
      <c r="H39" s="111">
        <f>H19+H25+H30+H36+H38</f>
        <v>0</v>
      </c>
      <c r="I39" s="15"/>
    </row>
    <row r="40" spans="1:9" ht="16.5" thickBot="1" x14ac:dyDescent="0.3">
      <c r="A40" s="39"/>
      <c r="B40" s="40"/>
      <c r="C40" s="40"/>
      <c r="D40" s="40"/>
      <c r="E40" s="41"/>
      <c r="F40" s="41"/>
      <c r="G40" s="42"/>
      <c r="H40" s="42"/>
      <c r="I40" s="43"/>
    </row>
  </sheetData>
  <mergeCells count="4">
    <mergeCell ref="F5:G5"/>
    <mergeCell ref="F6:G6"/>
    <mergeCell ref="B39:G39"/>
    <mergeCell ref="E1:G1"/>
  </mergeCells>
  <printOptions horizontalCentered="1"/>
  <pageMargins left="0.23622047244094499" right="0.23622047244094499" top="0.74803149606299202" bottom="0.74803149606299202" header="0.31496062992126" footer="0.31496062992126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B7" zoomScale="84" zoomScaleNormal="84" workbookViewId="0">
      <selection activeCell="B1" sqref="B1:I47"/>
    </sheetView>
  </sheetViews>
  <sheetFormatPr defaultColWidth="8.7109375" defaultRowHeight="15.75" x14ac:dyDescent="0.25"/>
  <cols>
    <col min="1" max="1" width="4.5703125" style="10" customWidth="1"/>
    <col min="2" max="2" width="24.140625" style="10" customWidth="1"/>
    <col min="3" max="3" width="56.42578125" style="10" bestFit="1" customWidth="1"/>
    <col min="4" max="4" width="18.5703125" style="10" customWidth="1"/>
    <col min="5" max="5" width="17.7109375" style="44" bestFit="1" customWidth="1"/>
    <col min="6" max="6" width="11.140625" style="44" customWidth="1"/>
    <col min="7" max="7" width="12.28515625" style="45" customWidth="1"/>
    <col min="8" max="8" width="13.28515625" style="45" bestFit="1" customWidth="1"/>
    <col min="9" max="9" width="2.42578125" style="10" customWidth="1"/>
    <col min="10" max="15" width="8.7109375" style="10"/>
    <col min="16" max="16" width="9.85546875" style="10" bestFit="1" customWidth="1"/>
    <col min="17" max="17" width="8.7109375" style="10"/>
    <col min="18" max="18" width="9.7109375" style="10" bestFit="1" customWidth="1"/>
    <col min="19" max="19" width="8.7109375" style="10"/>
    <col min="20" max="20" width="9.42578125" style="10" bestFit="1" customWidth="1"/>
    <col min="21" max="16384" width="8.7109375" style="10"/>
  </cols>
  <sheetData>
    <row r="1" spans="1:16" ht="27.75" customHeight="1" x14ac:dyDescent="0.25">
      <c r="A1" s="5"/>
      <c r="B1" s="6"/>
      <c r="C1" s="6"/>
      <c r="D1" s="6"/>
      <c r="E1" s="141" t="s">
        <v>176</v>
      </c>
      <c r="F1" s="141"/>
      <c r="G1" s="141"/>
      <c r="H1" s="8"/>
      <c r="I1" s="9"/>
    </row>
    <row r="2" spans="1:16" ht="14.45" customHeight="1" x14ac:dyDescent="0.25">
      <c r="A2" s="11"/>
      <c r="B2" s="12"/>
      <c r="C2" s="12"/>
      <c r="D2" s="12"/>
      <c r="E2" s="16" t="s">
        <v>19</v>
      </c>
      <c r="F2" s="12" t="s">
        <v>52</v>
      </c>
      <c r="G2" s="14"/>
      <c r="H2" s="14"/>
      <c r="I2" s="15"/>
    </row>
    <row r="3" spans="1:16" ht="14.45" customHeight="1" x14ac:dyDescent="0.25">
      <c r="A3" s="11"/>
      <c r="B3" s="12"/>
      <c r="C3" s="12"/>
      <c r="D3" s="12"/>
      <c r="E3" s="16" t="s">
        <v>18</v>
      </c>
      <c r="F3" s="12" t="s">
        <v>70</v>
      </c>
      <c r="G3" s="14"/>
      <c r="H3" s="14"/>
      <c r="I3" s="15"/>
    </row>
    <row r="4" spans="1:16" ht="14.45" customHeight="1" x14ac:dyDescent="0.25">
      <c r="A4" s="11"/>
      <c r="B4" s="2" t="s">
        <v>13</v>
      </c>
      <c r="C4" s="17" t="s">
        <v>20</v>
      </c>
      <c r="D4" s="17"/>
      <c r="E4" s="16" t="s">
        <v>17</v>
      </c>
      <c r="F4" s="139" t="s">
        <v>46</v>
      </c>
      <c r="G4" s="139"/>
      <c r="H4" s="14"/>
      <c r="I4" s="15"/>
    </row>
    <row r="5" spans="1:16" ht="14.45" customHeight="1" x14ac:dyDescent="0.25">
      <c r="A5" s="11"/>
      <c r="B5" s="2" t="s">
        <v>12</v>
      </c>
      <c r="C5" s="12" t="s">
        <v>20</v>
      </c>
      <c r="D5" s="12"/>
      <c r="E5" s="16" t="s">
        <v>16</v>
      </c>
      <c r="F5" s="139" t="s">
        <v>46</v>
      </c>
      <c r="G5" s="139"/>
      <c r="H5" s="14"/>
      <c r="I5" s="15"/>
    </row>
    <row r="6" spans="1:16" ht="14.45" customHeight="1" x14ac:dyDescent="0.25">
      <c r="A6" s="11"/>
      <c r="B6" s="2" t="s">
        <v>14</v>
      </c>
      <c r="C6" s="12" t="s">
        <v>105</v>
      </c>
      <c r="D6" s="12"/>
      <c r="E6" s="16" t="s">
        <v>15</v>
      </c>
      <c r="F6" s="13">
        <v>1</v>
      </c>
      <c r="G6" s="18"/>
      <c r="H6" s="14"/>
      <c r="I6" s="15"/>
    </row>
    <row r="7" spans="1:16" x14ac:dyDescent="0.25">
      <c r="A7" s="11"/>
      <c r="B7" s="12"/>
      <c r="C7" s="12"/>
      <c r="D7" s="12"/>
      <c r="E7" s="13"/>
      <c r="F7" s="13"/>
      <c r="G7" s="14"/>
      <c r="H7" s="14"/>
      <c r="I7" s="15"/>
    </row>
    <row r="8" spans="1:16" s="23" customFormat="1" ht="31.5" x14ac:dyDescent="0.25">
      <c r="A8" s="19"/>
      <c r="B8" s="20" t="s">
        <v>4</v>
      </c>
      <c r="C8" s="20" t="s">
        <v>5</v>
      </c>
      <c r="D8" s="20" t="s">
        <v>11</v>
      </c>
      <c r="E8" s="20" t="s">
        <v>6</v>
      </c>
      <c r="F8" s="20" t="s">
        <v>7</v>
      </c>
      <c r="G8" s="21" t="s">
        <v>8</v>
      </c>
      <c r="H8" s="21" t="s">
        <v>9</v>
      </c>
      <c r="I8" s="22"/>
    </row>
    <row r="9" spans="1:16" s="30" customFormat="1" x14ac:dyDescent="0.25">
      <c r="A9" s="24"/>
      <c r="B9" s="25"/>
      <c r="C9" s="26"/>
      <c r="D9" s="25"/>
      <c r="E9" s="27"/>
      <c r="F9" s="27"/>
      <c r="G9" s="28"/>
      <c r="H9" s="28"/>
      <c r="I9" s="29"/>
    </row>
    <row r="10" spans="1:16" s="30" customFormat="1" x14ac:dyDescent="0.25">
      <c r="A10" s="24"/>
      <c r="B10" s="31">
        <v>1</v>
      </c>
      <c r="C10" s="32" t="s">
        <v>24</v>
      </c>
      <c r="D10" s="33"/>
      <c r="E10" s="34"/>
      <c r="F10" s="34"/>
      <c r="G10" s="51"/>
      <c r="H10" s="49"/>
      <c r="I10" s="29"/>
      <c r="P10" s="55"/>
    </row>
    <row r="11" spans="1:16" s="30" customFormat="1" x14ac:dyDescent="0.25">
      <c r="A11" s="24"/>
      <c r="B11" s="35"/>
      <c r="C11" s="50" t="s">
        <v>82</v>
      </c>
      <c r="D11" s="25"/>
      <c r="E11" s="27">
        <v>1</v>
      </c>
      <c r="F11" s="27">
        <v>1</v>
      </c>
      <c r="G11" s="62"/>
      <c r="H11" s="62">
        <f t="shared" ref="H11:H13" si="0">G11*F11*E11</f>
        <v>0</v>
      </c>
      <c r="I11" s="29"/>
      <c r="P11" s="55"/>
    </row>
    <row r="12" spans="1:16" s="30" customFormat="1" x14ac:dyDescent="0.25">
      <c r="A12" s="24"/>
      <c r="B12" s="35"/>
      <c r="C12" s="50" t="s">
        <v>166</v>
      </c>
      <c r="D12" s="25"/>
      <c r="E12" s="27">
        <v>1</v>
      </c>
      <c r="F12" s="27">
        <v>1</v>
      </c>
      <c r="G12" s="62"/>
      <c r="H12" s="62">
        <f t="shared" si="0"/>
        <v>0</v>
      </c>
      <c r="I12" s="29"/>
      <c r="P12" s="55"/>
    </row>
    <row r="13" spans="1:16" s="30" customFormat="1" x14ac:dyDescent="0.25">
      <c r="A13" s="24"/>
      <c r="B13" s="35"/>
      <c r="C13" s="50" t="s">
        <v>137</v>
      </c>
      <c r="D13" s="25"/>
      <c r="E13" s="27">
        <v>1</v>
      </c>
      <c r="F13" s="27">
        <v>1</v>
      </c>
      <c r="G13" s="62"/>
      <c r="H13" s="62">
        <f t="shared" si="0"/>
        <v>0</v>
      </c>
      <c r="I13" s="29"/>
      <c r="P13" s="55"/>
    </row>
    <row r="14" spans="1:16" s="30" customFormat="1" ht="31.5" x14ac:dyDescent="0.25">
      <c r="A14" s="24"/>
      <c r="B14" s="35"/>
      <c r="C14" s="72" t="s">
        <v>83</v>
      </c>
      <c r="D14" s="25" t="s">
        <v>47</v>
      </c>
      <c r="E14" s="73">
        <v>51</v>
      </c>
      <c r="F14" s="64">
        <v>1</v>
      </c>
      <c r="G14" s="62"/>
      <c r="H14" s="62">
        <f>G14*F14*E14</f>
        <v>0</v>
      </c>
      <c r="I14" s="29"/>
      <c r="P14" s="55"/>
    </row>
    <row r="15" spans="1:16" s="30" customFormat="1" x14ac:dyDescent="0.25">
      <c r="A15" s="24"/>
      <c r="B15" s="35"/>
      <c r="C15" s="72" t="s">
        <v>48</v>
      </c>
      <c r="D15" s="67"/>
      <c r="E15" s="70">
        <v>1</v>
      </c>
      <c r="F15" s="27">
        <v>1</v>
      </c>
      <c r="G15" s="62"/>
      <c r="H15" s="62">
        <f>G15*F15*E15</f>
        <v>0</v>
      </c>
      <c r="I15" s="29"/>
      <c r="P15" s="55"/>
    </row>
    <row r="16" spans="1:16" s="30" customFormat="1" x14ac:dyDescent="0.25">
      <c r="A16" s="24"/>
      <c r="B16" s="35"/>
      <c r="C16" s="25" t="s">
        <v>26</v>
      </c>
      <c r="D16" s="25"/>
      <c r="E16" s="27">
        <v>1</v>
      </c>
      <c r="F16" s="27">
        <v>1</v>
      </c>
      <c r="G16" s="62"/>
      <c r="H16" s="62">
        <f>G16*F16*E16</f>
        <v>0</v>
      </c>
      <c r="I16" s="29"/>
      <c r="P16" s="55"/>
    </row>
    <row r="17" spans="1:16" s="30" customFormat="1" x14ac:dyDescent="0.25">
      <c r="A17" s="24"/>
      <c r="B17" s="35"/>
      <c r="C17" s="69" t="s">
        <v>39</v>
      </c>
      <c r="D17" s="69" t="s">
        <v>53</v>
      </c>
      <c r="E17" s="70">
        <v>6</v>
      </c>
      <c r="F17" s="70">
        <v>1</v>
      </c>
      <c r="G17" s="62"/>
      <c r="H17" s="60">
        <f>G17*F17</f>
        <v>0</v>
      </c>
      <c r="I17" s="29"/>
      <c r="P17" s="55"/>
    </row>
    <row r="18" spans="1:16" s="30" customFormat="1" x14ac:dyDescent="0.25">
      <c r="A18" s="24"/>
      <c r="B18" s="35"/>
      <c r="C18" s="69" t="s">
        <v>54</v>
      </c>
      <c r="D18" s="69"/>
      <c r="E18" s="70">
        <v>2</v>
      </c>
      <c r="F18" s="70">
        <v>1</v>
      </c>
      <c r="G18" s="63"/>
      <c r="H18" s="60">
        <f>G18*F18*E18</f>
        <v>0</v>
      </c>
      <c r="I18" s="29"/>
      <c r="P18" s="55"/>
    </row>
    <row r="19" spans="1:16" s="30" customFormat="1" x14ac:dyDescent="0.25">
      <c r="A19" s="24"/>
      <c r="B19" s="35"/>
      <c r="C19" s="25" t="s">
        <v>50</v>
      </c>
      <c r="D19" s="25"/>
      <c r="E19" s="27">
        <v>1</v>
      </c>
      <c r="F19" s="27">
        <v>1</v>
      </c>
      <c r="G19" s="63"/>
      <c r="H19" s="60">
        <f>G19*F19</f>
        <v>0</v>
      </c>
      <c r="I19" s="29"/>
      <c r="P19" s="55"/>
    </row>
    <row r="20" spans="1:16" s="30" customFormat="1" x14ac:dyDescent="0.25">
      <c r="A20" s="24"/>
      <c r="B20" s="35"/>
      <c r="C20" s="69" t="s">
        <v>68</v>
      </c>
      <c r="D20" s="69"/>
      <c r="E20" s="70">
        <v>3</v>
      </c>
      <c r="F20" s="70">
        <v>1</v>
      </c>
      <c r="G20" s="63"/>
      <c r="H20" s="60">
        <f>G20*F20*E20</f>
        <v>0</v>
      </c>
      <c r="I20" s="29"/>
      <c r="P20" s="55"/>
    </row>
    <row r="21" spans="1:16" s="30" customFormat="1" ht="16.5" thickBot="1" x14ac:dyDescent="0.3">
      <c r="A21" s="24"/>
      <c r="B21" s="35"/>
      <c r="C21" s="69" t="s">
        <v>69</v>
      </c>
      <c r="D21" s="69"/>
      <c r="E21" s="70">
        <v>2</v>
      </c>
      <c r="F21" s="70">
        <v>1</v>
      </c>
      <c r="G21" s="63"/>
      <c r="H21" s="60">
        <f>G21*F21*E21</f>
        <v>0</v>
      </c>
      <c r="I21" s="29"/>
      <c r="P21" s="55"/>
    </row>
    <row r="22" spans="1:16" s="30" customFormat="1" ht="16.5" thickBot="1" x14ac:dyDescent="0.3">
      <c r="A22" s="24"/>
      <c r="B22" s="35"/>
      <c r="C22" s="69"/>
      <c r="D22" s="69"/>
      <c r="E22" s="70"/>
      <c r="F22" s="70"/>
      <c r="G22" s="63"/>
      <c r="H22" s="106">
        <f>SUM(H11:H21)</f>
        <v>0</v>
      </c>
      <c r="I22" s="29"/>
      <c r="P22" s="55"/>
    </row>
    <row r="23" spans="1:16" s="30" customFormat="1" x14ac:dyDescent="0.25">
      <c r="A23" s="24"/>
      <c r="B23" s="82">
        <v>2</v>
      </c>
      <c r="C23" s="83" t="s">
        <v>28</v>
      </c>
      <c r="D23" s="84"/>
      <c r="E23" s="85"/>
      <c r="F23" s="85"/>
      <c r="G23" s="86"/>
      <c r="H23" s="99"/>
      <c r="I23" s="29"/>
      <c r="P23" s="55"/>
    </row>
    <row r="24" spans="1:16" s="30" customFormat="1" x14ac:dyDescent="0.25">
      <c r="A24" s="24"/>
      <c r="B24" s="87"/>
      <c r="C24" s="50" t="s">
        <v>148</v>
      </c>
      <c r="D24" s="25"/>
      <c r="E24" s="27">
        <v>2</v>
      </c>
      <c r="F24" s="27">
        <v>1</v>
      </c>
      <c r="G24" s="62"/>
      <c r="H24" s="62">
        <f t="shared" ref="H24:H28" si="1">G24*F24*E24</f>
        <v>0</v>
      </c>
      <c r="I24" s="29"/>
      <c r="P24" s="55"/>
    </row>
    <row r="25" spans="1:16" s="30" customFormat="1" x14ac:dyDescent="0.25">
      <c r="A25" s="24"/>
      <c r="B25" s="87"/>
      <c r="C25" s="50" t="s">
        <v>56</v>
      </c>
      <c r="D25" s="25"/>
      <c r="E25" s="27">
        <v>1</v>
      </c>
      <c r="F25" s="27">
        <v>1</v>
      </c>
      <c r="G25" s="62"/>
      <c r="H25" s="62">
        <f t="shared" si="1"/>
        <v>0</v>
      </c>
      <c r="I25" s="29"/>
    </row>
    <row r="26" spans="1:16" s="30" customFormat="1" x14ac:dyDescent="0.25">
      <c r="A26" s="24"/>
      <c r="B26" s="87"/>
      <c r="C26" s="72" t="s">
        <v>57</v>
      </c>
      <c r="D26" s="67"/>
      <c r="E26" s="70">
        <v>1</v>
      </c>
      <c r="F26" s="27">
        <v>1</v>
      </c>
      <c r="G26" s="62"/>
      <c r="H26" s="62">
        <f t="shared" si="1"/>
        <v>0</v>
      </c>
      <c r="I26" s="29"/>
    </row>
    <row r="27" spans="1:16" s="30" customFormat="1" x14ac:dyDescent="0.25">
      <c r="A27" s="24"/>
      <c r="B27" s="87"/>
      <c r="C27" s="25" t="s">
        <v>59</v>
      </c>
      <c r="D27" s="25"/>
      <c r="E27" s="27">
        <v>1</v>
      </c>
      <c r="F27" s="27">
        <v>1</v>
      </c>
      <c r="G27" s="62"/>
      <c r="H27" s="62">
        <f t="shared" si="1"/>
        <v>0</v>
      </c>
      <c r="I27" s="29"/>
    </row>
    <row r="28" spans="1:16" s="30" customFormat="1" ht="16.5" thickBot="1" x14ac:dyDescent="0.3">
      <c r="A28" s="24"/>
      <c r="B28" s="87"/>
      <c r="C28" s="50" t="s">
        <v>29</v>
      </c>
      <c r="D28" s="25"/>
      <c r="E28" s="27">
        <v>2</v>
      </c>
      <c r="F28" s="27">
        <v>1</v>
      </c>
      <c r="G28" s="62"/>
      <c r="H28" s="60">
        <f t="shared" si="1"/>
        <v>0</v>
      </c>
      <c r="I28" s="29"/>
    </row>
    <row r="29" spans="1:16" s="30" customFormat="1" ht="16.5" thickBot="1" x14ac:dyDescent="0.3">
      <c r="A29" s="24"/>
      <c r="B29" s="87"/>
      <c r="C29" s="50"/>
      <c r="D29" s="25"/>
      <c r="E29" s="27"/>
      <c r="F29" s="27"/>
      <c r="G29" s="109"/>
      <c r="H29" s="106">
        <f>SUM(H24:H28)</f>
        <v>0</v>
      </c>
      <c r="I29" s="29"/>
    </row>
    <row r="30" spans="1:16" s="30" customFormat="1" x14ac:dyDescent="0.25">
      <c r="A30" s="24"/>
      <c r="B30" s="82">
        <v>5</v>
      </c>
      <c r="C30" s="83" t="s">
        <v>23</v>
      </c>
      <c r="D30" s="83"/>
      <c r="E30" s="82"/>
      <c r="F30" s="82"/>
      <c r="G30" s="90"/>
      <c r="H30" s="102"/>
      <c r="I30" s="29"/>
    </row>
    <row r="31" spans="1:16" s="30" customFormat="1" x14ac:dyDescent="0.25">
      <c r="A31" s="24"/>
      <c r="B31" s="87"/>
      <c r="C31" s="50" t="s">
        <v>134</v>
      </c>
      <c r="D31" s="25"/>
      <c r="E31" s="27">
        <f>24*16</f>
        <v>384</v>
      </c>
      <c r="F31" s="27">
        <v>1</v>
      </c>
      <c r="G31" s="62"/>
      <c r="H31" s="62">
        <f t="shared" ref="H31:H33" si="2">G31*F31*E31</f>
        <v>0</v>
      </c>
      <c r="I31" s="29"/>
    </row>
    <row r="32" spans="1:16" s="30" customFormat="1" x14ac:dyDescent="0.25">
      <c r="A32" s="24"/>
      <c r="B32" s="87"/>
      <c r="C32" s="50" t="s">
        <v>149</v>
      </c>
      <c r="D32" s="25"/>
      <c r="E32" s="27">
        <v>288</v>
      </c>
      <c r="F32" s="27">
        <v>1</v>
      </c>
      <c r="G32" s="62"/>
      <c r="H32" s="62">
        <f t="shared" si="2"/>
        <v>0</v>
      </c>
      <c r="I32" s="29"/>
    </row>
    <row r="33" spans="1:9" s="30" customFormat="1" x14ac:dyDescent="0.25">
      <c r="A33" s="24"/>
      <c r="B33" s="87"/>
      <c r="C33" s="50" t="s">
        <v>150</v>
      </c>
      <c r="D33" s="25"/>
      <c r="E33" s="27">
        <v>392</v>
      </c>
      <c r="F33" s="27">
        <v>1</v>
      </c>
      <c r="G33" s="109"/>
      <c r="H33" s="62">
        <f t="shared" si="2"/>
        <v>0</v>
      </c>
      <c r="I33" s="29"/>
    </row>
    <row r="34" spans="1:9" s="30" customFormat="1" ht="16.5" thickBot="1" x14ac:dyDescent="0.3">
      <c r="A34" s="24"/>
      <c r="B34" s="87"/>
      <c r="C34" s="50" t="s">
        <v>162</v>
      </c>
      <c r="D34" s="25"/>
      <c r="E34" s="27">
        <v>1</v>
      </c>
      <c r="F34" s="27">
        <v>1</v>
      </c>
      <c r="G34" s="109"/>
      <c r="H34" s="62">
        <f>E34*F34*G34</f>
        <v>0</v>
      </c>
      <c r="I34" s="29"/>
    </row>
    <row r="35" spans="1:9" s="30" customFormat="1" ht="16.5" thickBot="1" x14ac:dyDescent="0.3">
      <c r="A35" s="24"/>
      <c r="B35" s="87"/>
      <c r="C35" s="50"/>
      <c r="D35" s="25"/>
      <c r="E35" s="27"/>
      <c r="F35" s="27"/>
      <c r="G35" s="109"/>
      <c r="H35" s="106">
        <f>SUM(H31:H34)</f>
        <v>0</v>
      </c>
      <c r="I35" s="29"/>
    </row>
    <row r="36" spans="1:9" s="30" customFormat="1" x14ac:dyDescent="0.25">
      <c r="A36" s="24"/>
      <c r="B36" s="82">
        <v>6</v>
      </c>
      <c r="C36" s="83" t="s">
        <v>131</v>
      </c>
      <c r="D36" s="83"/>
      <c r="E36" s="82"/>
      <c r="F36" s="82"/>
      <c r="G36" s="90"/>
      <c r="H36" s="102"/>
      <c r="I36" s="29"/>
    </row>
    <row r="37" spans="1:9" s="30" customFormat="1" x14ac:dyDescent="0.25">
      <c r="A37" s="24"/>
      <c r="B37" s="87"/>
      <c r="C37" s="50" t="s">
        <v>42</v>
      </c>
      <c r="D37" s="69"/>
      <c r="E37" s="70">
        <v>6</v>
      </c>
      <c r="F37" s="70">
        <v>1</v>
      </c>
      <c r="G37" s="62"/>
      <c r="H37" s="62">
        <f>E37*F37*G37</f>
        <v>0</v>
      </c>
      <c r="I37" s="29"/>
    </row>
    <row r="38" spans="1:9" s="30" customFormat="1" x14ac:dyDescent="0.25">
      <c r="A38" s="24"/>
      <c r="B38" s="87"/>
      <c r="C38" s="50" t="s">
        <v>167</v>
      </c>
      <c r="D38" s="69"/>
      <c r="E38" s="70">
        <v>1</v>
      </c>
      <c r="F38" s="70">
        <v>1</v>
      </c>
      <c r="G38" s="62"/>
      <c r="H38" s="62">
        <f t="shared" ref="H38:H40" si="3">E38*F38*G38</f>
        <v>0</v>
      </c>
      <c r="I38" s="29"/>
    </row>
    <row r="39" spans="1:9" s="30" customFormat="1" x14ac:dyDescent="0.25">
      <c r="A39" s="24"/>
      <c r="B39" s="87"/>
      <c r="C39" s="50" t="s">
        <v>43</v>
      </c>
      <c r="D39" s="69"/>
      <c r="E39" s="70">
        <v>1</v>
      </c>
      <c r="F39" s="70">
        <v>1</v>
      </c>
      <c r="G39" s="62"/>
      <c r="H39" s="62">
        <f t="shared" si="3"/>
        <v>0</v>
      </c>
      <c r="I39" s="29"/>
    </row>
    <row r="40" spans="1:9" s="30" customFormat="1" ht="16.5" thickBot="1" x14ac:dyDescent="0.3">
      <c r="A40" s="24"/>
      <c r="B40" s="87"/>
      <c r="C40" s="50" t="s">
        <v>44</v>
      </c>
      <c r="D40" s="69"/>
      <c r="E40" s="70">
        <v>1</v>
      </c>
      <c r="F40" s="70">
        <v>1</v>
      </c>
      <c r="G40" s="62"/>
      <c r="H40" s="62">
        <f t="shared" si="3"/>
        <v>0</v>
      </c>
      <c r="I40" s="29"/>
    </row>
    <row r="41" spans="1:9" s="30" customFormat="1" ht="16.5" thickBot="1" x14ac:dyDescent="0.3">
      <c r="A41" s="24"/>
      <c r="B41" s="87"/>
      <c r="C41" s="50"/>
      <c r="D41" s="25"/>
      <c r="E41" s="27"/>
      <c r="F41" s="27"/>
      <c r="G41" s="109"/>
      <c r="H41" s="106">
        <f>SUM(H37:H40)</f>
        <v>0</v>
      </c>
      <c r="I41" s="29"/>
    </row>
    <row r="42" spans="1:9" s="30" customFormat="1" x14ac:dyDescent="0.25">
      <c r="A42" s="24"/>
      <c r="B42" s="82">
        <v>7</v>
      </c>
      <c r="C42" s="83" t="s">
        <v>55</v>
      </c>
      <c r="D42" s="84"/>
      <c r="E42" s="85"/>
      <c r="F42" s="85"/>
      <c r="G42" s="94"/>
      <c r="H42" s="102"/>
      <c r="I42" s="29"/>
    </row>
    <row r="43" spans="1:9" s="30" customFormat="1" x14ac:dyDescent="0.25">
      <c r="A43" s="24"/>
      <c r="B43" s="95"/>
      <c r="C43" s="50" t="s">
        <v>58</v>
      </c>
      <c r="D43" s="25"/>
      <c r="E43" s="27">
        <v>1</v>
      </c>
      <c r="F43" s="27">
        <v>1</v>
      </c>
      <c r="G43" s="62"/>
      <c r="H43" s="62">
        <f>G43*F43*E43</f>
        <v>0</v>
      </c>
      <c r="I43" s="29"/>
    </row>
    <row r="44" spans="1:9" s="30" customFormat="1" ht="16.5" thickBot="1" x14ac:dyDescent="0.3">
      <c r="A44" s="24"/>
      <c r="B44" s="95"/>
      <c r="C44" s="50" t="s">
        <v>160</v>
      </c>
      <c r="D44" s="25"/>
      <c r="E44" s="27">
        <v>1</v>
      </c>
      <c r="F44" s="27">
        <v>1</v>
      </c>
      <c r="G44" s="62"/>
      <c r="H44" s="60">
        <f>G44*F44*E44</f>
        <v>0</v>
      </c>
      <c r="I44" s="29"/>
    </row>
    <row r="45" spans="1:9" s="30" customFormat="1" ht="16.5" thickBot="1" x14ac:dyDescent="0.3">
      <c r="A45" s="24"/>
      <c r="B45" s="95"/>
      <c r="C45" s="50"/>
      <c r="D45" s="25"/>
      <c r="E45" s="27"/>
      <c r="F45" s="27"/>
      <c r="G45" s="109"/>
      <c r="H45" s="106">
        <f>SUM(H43:H44)</f>
        <v>0</v>
      </c>
      <c r="I45" s="29"/>
    </row>
    <row r="46" spans="1:9" s="30" customFormat="1" x14ac:dyDescent="0.25">
      <c r="A46" s="24"/>
      <c r="B46" s="142" t="s">
        <v>10</v>
      </c>
      <c r="C46" s="142"/>
      <c r="D46" s="142"/>
      <c r="E46" s="142"/>
      <c r="F46" s="142"/>
      <c r="G46" s="142"/>
      <c r="H46" s="104">
        <f>H22+H29+H35+H45+H41</f>
        <v>0</v>
      </c>
      <c r="I46" s="29"/>
    </row>
    <row r="47" spans="1:9" ht="16.5" thickBot="1" x14ac:dyDescent="0.3">
      <c r="A47" s="39"/>
      <c r="B47" s="40"/>
      <c r="C47" s="40"/>
      <c r="D47" s="40"/>
      <c r="E47" s="41"/>
      <c r="F47" s="41"/>
      <c r="G47" s="42"/>
      <c r="H47" s="42"/>
      <c r="I47" s="43"/>
    </row>
  </sheetData>
  <mergeCells count="4">
    <mergeCell ref="F4:G4"/>
    <mergeCell ref="F5:G5"/>
    <mergeCell ref="B46:G46"/>
    <mergeCell ref="E1:G1"/>
  </mergeCells>
  <printOptions horizontalCentered="1"/>
  <pageMargins left="0.23622047244094499" right="0.23622047244094499" top="0.74803149606299202" bottom="0.74803149606299202" header="0.31496062992126" footer="0.31496062992126"/>
  <pageSetup paperSize="9" scale="6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zoomScale="93" zoomScaleNormal="93" workbookViewId="0">
      <selection sqref="A1:I33"/>
    </sheetView>
  </sheetViews>
  <sheetFormatPr defaultColWidth="8.7109375" defaultRowHeight="15.75" x14ac:dyDescent="0.25"/>
  <cols>
    <col min="1" max="1" width="4.5703125" style="10" customWidth="1"/>
    <col min="2" max="2" width="24.140625" style="10" customWidth="1"/>
    <col min="3" max="3" width="56.42578125" style="10" bestFit="1" customWidth="1"/>
    <col min="4" max="4" width="18.5703125" style="10" customWidth="1"/>
    <col min="5" max="5" width="11.85546875" style="44" customWidth="1"/>
    <col min="6" max="6" width="11.140625" style="44" customWidth="1"/>
    <col min="7" max="7" width="12.28515625" style="45" customWidth="1"/>
    <col min="8" max="8" width="12.42578125" style="45" customWidth="1"/>
    <col min="9" max="9" width="2.42578125" style="10" customWidth="1"/>
    <col min="10" max="15" width="8.7109375" style="10"/>
    <col min="16" max="16" width="9.85546875" style="10" bestFit="1" customWidth="1"/>
    <col min="17" max="17" width="8.7109375" style="10"/>
    <col min="18" max="18" width="9.7109375" style="10" bestFit="1" customWidth="1"/>
    <col min="19" max="19" width="8.7109375" style="10"/>
    <col min="20" max="20" width="9.42578125" style="10" bestFit="1" customWidth="1"/>
    <col min="21" max="16384" width="8.7109375" style="10"/>
  </cols>
  <sheetData>
    <row r="1" spans="1:16" ht="27.75" customHeight="1" x14ac:dyDescent="0.25">
      <c r="A1" s="5"/>
      <c r="B1" s="6"/>
      <c r="C1" s="6"/>
      <c r="D1" s="6"/>
      <c r="E1" s="141" t="s">
        <v>175</v>
      </c>
      <c r="F1" s="141"/>
      <c r="G1" s="141"/>
      <c r="H1" s="8"/>
      <c r="I1" s="9"/>
    </row>
    <row r="2" spans="1:16" x14ac:dyDescent="0.25">
      <c r="A2" s="11"/>
      <c r="B2" s="12"/>
      <c r="C2" s="12"/>
      <c r="D2" s="12"/>
      <c r="E2" s="16" t="s">
        <v>19</v>
      </c>
      <c r="F2" s="12" t="s">
        <v>34</v>
      </c>
      <c r="G2" s="14"/>
      <c r="H2" s="14"/>
      <c r="I2" s="15"/>
    </row>
    <row r="3" spans="1:16" x14ac:dyDescent="0.25">
      <c r="A3" s="11"/>
      <c r="B3" s="12"/>
      <c r="C3" s="12"/>
      <c r="D3" s="12"/>
      <c r="E3" s="16" t="s">
        <v>18</v>
      </c>
      <c r="F3" s="12" t="s">
        <v>75</v>
      </c>
      <c r="G3" s="14"/>
      <c r="H3" s="14"/>
      <c r="I3" s="15"/>
    </row>
    <row r="4" spans="1:16" x14ac:dyDescent="0.25">
      <c r="A4" s="11"/>
      <c r="B4" s="12"/>
      <c r="C4" s="12"/>
      <c r="D4" s="12"/>
      <c r="E4" s="81"/>
      <c r="F4" s="12"/>
      <c r="G4" s="14"/>
      <c r="H4" s="14"/>
      <c r="I4" s="15"/>
    </row>
    <row r="5" spans="1:16" x14ac:dyDescent="0.25">
      <c r="A5" s="11"/>
      <c r="B5" s="2" t="s">
        <v>13</v>
      </c>
      <c r="C5" s="17" t="s">
        <v>20</v>
      </c>
      <c r="D5" s="17"/>
      <c r="E5" s="16" t="s">
        <v>17</v>
      </c>
      <c r="F5" s="139" t="s">
        <v>30</v>
      </c>
      <c r="G5" s="139"/>
      <c r="H5" s="14"/>
      <c r="I5" s="15"/>
    </row>
    <row r="6" spans="1:16" x14ac:dyDescent="0.25">
      <c r="A6" s="11"/>
      <c r="B6" s="2" t="s">
        <v>12</v>
      </c>
      <c r="C6" s="12" t="s">
        <v>20</v>
      </c>
      <c r="D6" s="12"/>
      <c r="E6" s="16" t="s">
        <v>16</v>
      </c>
      <c r="F6" s="139" t="s">
        <v>30</v>
      </c>
      <c r="G6" s="139"/>
      <c r="H6" s="14"/>
      <c r="I6" s="15"/>
    </row>
    <row r="7" spans="1:16" x14ac:dyDescent="0.25">
      <c r="A7" s="11"/>
      <c r="B7" s="2" t="s">
        <v>14</v>
      </c>
      <c r="C7" s="12" t="s">
        <v>100</v>
      </c>
      <c r="D7" s="12"/>
      <c r="E7" s="16" t="s">
        <v>15</v>
      </c>
      <c r="F7" s="13">
        <v>1</v>
      </c>
      <c r="G7" s="18"/>
      <c r="H7" s="14"/>
      <c r="I7" s="15"/>
    </row>
    <row r="8" spans="1:16" x14ac:dyDescent="0.25">
      <c r="A8" s="11"/>
      <c r="B8" s="12"/>
      <c r="C8" s="12"/>
      <c r="D8" s="12"/>
      <c r="E8" s="13"/>
      <c r="F8" s="13"/>
      <c r="G8" s="14"/>
      <c r="H8" s="14"/>
      <c r="I8" s="15"/>
    </row>
    <row r="9" spans="1:16" ht="31.5" x14ac:dyDescent="0.25">
      <c r="A9" s="19"/>
      <c r="B9" s="20" t="s">
        <v>4</v>
      </c>
      <c r="C9" s="20" t="s">
        <v>5</v>
      </c>
      <c r="D9" s="20" t="s">
        <v>11</v>
      </c>
      <c r="E9" s="20" t="s">
        <v>6</v>
      </c>
      <c r="F9" s="20" t="s">
        <v>7</v>
      </c>
      <c r="G9" s="21" t="s">
        <v>8</v>
      </c>
      <c r="H9" s="21" t="s">
        <v>9</v>
      </c>
      <c r="I9" s="22"/>
    </row>
    <row r="10" spans="1:16" x14ac:dyDescent="0.25">
      <c r="A10" s="24"/>
      <c r="B10" s="25"/>
      <c r="C10" s="26"/>
      <c r="D10" s="25"/>
      <c r="E10" s="27"/>
      <c r="F10" s="27"/>
      <c r="G10" s="28"/>
      <c r="H10" s="28"/>
      <c r="I10" s="29"/>
    </row>
    <row r="11" spans="1:16" x14ac:dyDescent="0.25">
      <c r="A11" s="24"/>
      <c r="B11" s="31">
        <v>1</v>
      </c>
      <c r="C11" s="32" t="s">
        <v>24</v>
      </c>
      <c r="D11" s="33"/>
      <c r="E11" s="34"/>
      <c r="F11" s="34"/>
      <c r="G11" s="51"/>
      <c r="H11" s="49"/>
      <c r="I11" s="29"/>
    </row>
    <row r="12" spans="1:16" x14ac:dyDescent="0.25">
      <c r="A12" s="24"/>
      <c r="B12" s="35"/>
      <c r="C12" s="69" t="s">
        <v>26</v>
      </c>
      <c r="D12" s="69"/>
      <c r="E12" s="70">
        <v>1</v>
      </c>
      <c r="F12" s="70">
        <v>1</v>
      </c>
      <c r="G12" s="65"/>
      <c r="H12" s="65">
        <f t="shared" ref="H12:H18" si="0">G12*F12*E12</f>
        <v>0</v>
      </c>
      <c r="I12" s="29"/>
    </row>
    <row r="13" spans="1:16" x14ac:dyDescent="0.25">
      <c r="A13" s="24"/>
      <c r="B13" s="35"/>
      <c r="C13" s="69" t="s">
        <v>27</v>
      </c>
      <c r="D13" s="69"/>
      <c r="E13" s="70">
        <v>1</v>
      </c>
      <c r="F13" s="70">
        <v>1</v>
      </c>
      <c r="G13" s="65"/>
      <c r="H13" s="65">
        <f t="shared" si="0"/>
        <v>0</v>
      </c>
      <c r="I13" s="29"/>
    </row>
    <row r="14" spans="1:16" ht="31.5" x14ac:dyDescent="0.25">
      <c r="A14" s="24"/>
      <c r="B14" s="35"/>
      <c r="C14" s="72" t="s">
        <v>76</v>
      </c>
      <c r="D14" s="69"/>
      <c r="E14" s="70">
        <v>18</v>
      </c>
      <c r="F14" s="70">
        <v>1</v>
      </c>
      <c r="G14" s="71"/>
      <c r="H14" s="65">
        <f t="shared" si="0"/>
        <v>0</v>
      </c>
      <c r="I14" s="29"/>
    </row>
    <row r="15" spans="1:16" s="30" customFormat="1" x14ac:dyDescent="0.25">
      <c r="A15" s="24"/>
      <c r="B15" s="35"/>
      <c r="C15" s="69" t="s">
        <v>68</v>
      </c>
      <c r="D15" s="69"/>
      <c r="E15" s="70">
        <v>1</v>
      </c>
      <c r="F15" s="70">
        <v>1</v>
      </c>
      <c r="G15" s="65"/>
      <c r="H15" s="65">
        <f t="shared" si="0"/>
        <v>0</v>
      </c>
      <c r="I15" s="29"/>
      <c r="P15" s="55"/>
    </row>
    <row r="16" spans="1:16" s="30" customFormat="1" x14ac:dyDescent="0.25">
      <c r="A16" s="24"/>
      <c r="B16" s="35"/>
      <c r="C16" s="72" t="s">
        <v>69</v>
      </c>
      <c r="D16" s="69"/>
      <c r="E16" s="70">
        <v>2</v>
      </c>
      <c r="F16" s="70">
        <v>1</v>
      </c>
      <c r="G16" s="65"/>
      <c r="H16" s="65">
        <f t="shared" si="0"/>
        <v>0</v>
      </c>
      <c r="I16" s="29"/>
      <c r="P16" s="55"/>
    </row>
    <row r="17" spans="1:16" s="30" customFormat="1" x14ac:dyDescent="0.25">
      <c r="A17" s="24"/>
      <c r="B17" s="35"/>
      <c r="C17" s="72" t="s">
        <v>48</v>
      </c>
      <c r="D17" s="69"/>
      <c r="E17" s="70">
        <v>1</v>
      </c>
      <c r="F17" s="70">
        <v>1</v>
      </c>
      <c r="G17" s="71"/>
      <c r="H17" s="65">
        <f t="shared" si="0"/>
        <v>0</v>
      </c>
      <c r="I17" s="29"/>
      <c r="P17" s="55"/>
    </row>
    <row r="18" spans="1:16" s="30" customFormat="1" ht="16.5" thickBot="1" x14ac:dyDescent="0.3">
      <c r="A18" s="24"/>
      <c r="B18" s="35"/>
      <c r="C18" s="57" t="s">
        <v>25</v>
      </c>
      <c r="D18" s="69"/>
      <c r="E18" s="70">
        <v>1</v>
      </c>
      <c r="F18" s="70">
        <v>1</v>
      </c>
      <c r="G18" s="71"/>
      <c r="H18" s="98">
        <f t="shared" si="0"/>
        <v>0</v>
      </c>
      <c r="I18" s="29"/>
      <c r="P18" s="55"/>
    </row>
    <row r="19" spans="1:16" s="30" customFormat="1" ht="16.5" thickBot="1" x14ac:dyDescent="0.3">
      <c r="A19" s="24"/>
      <c r="B19" s="35"/>
      <c r="C19" s="57"/>
      <c r="D19" s="69"/>
      <c r="E19" s="70"/>
      <c r="F19" s="70"/>
      <c r="G19" s="71"/>
      <c r="H19" s="100">
        <f>SUM(H12:H18)</f>
        <v>0</v>
      </c>
      <c r="I19" s="29"/>
      <c r="P19" s="55"/>
    </row>
    <row r="20" spans="1:16" x14ac:dyDescent="0.25">
      <c r="A20" s="24"/>
      <c r="B20" s="31">
        <v>2</v>
      </c>
      <c r="C20" s="32" t="s">
        <v>28</v>
      </c>
      <c r="D20" s="84"/>
      <c r="E20" s="85"/>
      <c r="F20" s="85"/>
      <c r="G20" s="86"/>
      <c r="H20" s="99"/>
      <c r="I20" s="29"/>
    </row>
    <row r="21" spans="1:16" x14ac:dyDescent="0.25">
      <c r="A21" s="24"/>
      <c r="B21" s="87"/>
      <c r="C21" s="69" t="s">
        <v>127</v>
      </c>
      <c r="D21" s="69"/>
      <c r="E21" s="70">
        <v>1</v>
      </c>
      <c r="F21" s="70">
        <v>1</v>
      </c>
      <c r="G21" s="65"/>
      <c r="H21" s="65">
        <f>G21*F21*E21</f>
        <v>0</v>
      </c>
      <c r="I21" s="29"/>
    </row>
    <row r="22" spans="1:16" x14ac:dyDescent="0.25">
      <c r="A22" s="24"/>
      <c r="B22" s="87"/>
      <c r="C22" s="69" t="s">
        <v>56</v>
      </c>
      <c r="D22" s="69"/>
      <c r="E22" s="70">
        <v>1</v>
      </c>
      <c r="F22" s="70">
        <v>1</v>
      </c>
      <c r="G22" s="65"/>
      <c r="H22" s="65">
        <f>G22*F22*E22</f>
        <v>0</v>
      </c>
      <c r="I22" s="29"/>
    </row>
    <row r="23" spans="1:16" x14ac:dyDescent="0.25">
      <c r="A23" s="24"/>
      <c r="B23" s="87"/>
      <c r="C23" s="72" t="s">
        <v>57</v>
      </c>
      <c r="D23" s="69"/>
      <c r="E23" s="70">
        <v>1</v>
      </c>
      <c r="F23" s="70">
        <v>1</v>
      </c>
      <c r="G23" s="71"/>
      <c r="H23" s="65">
        <f>G23*F23*E23</f>
        <v>0</v>
      </c>
      <c r="I23" s="29"/>
    </row>
    <row r="24" spans="1:16" ht="16.5" thickBot="1" x14ac:dyDescent="0.3">
      <c r="A24" s="24"/>
      <c r="B24" s="87"/>
      <c r="C24" s="69" t="s">
        <v>29</v>
      </c>
      <c r="D24" s="69"/>
      <c r="E24" s="70">
        <v>1</v>
      </c>
      <c r="F24" s="70">
        <v>1</v>
      </c>
      <c r="G24" s="65"/>
      <c r="H24" s="98">
        <f>G24*F24*E24</f>
        <v>0</v>
      </c>
      <c r="I24" s="29"/>
    </row>
    <row r="25" spans="1:16" ht="16.5" thickBot="1" x14ac:dyDescent="0.3">
      <c r="A25" s="24"/>
      <c r="B25" s="87"/>
      <c r="C25" s="69"/>
      <c r="D25" s="69"/>
      <c r="E25" s="70"/>
      <c r="F25" s="70"/>
      <c r="G25" s="101"/>
      <c r="H25" s="100">
        <f>SUM(H21:H24)</f>
        <v>0</v>
      </c>
      <c r="I25" s="29"/>
    </row>
    <row r="26" spans="1:16" x14ac:dyDescent="0.25">
      <c r="A26" s="24"/>
      <c r="B26" s="31">
        <v>3</v>
      </c>
      <c r="C26" s="32" t="s">
        <v>23</v>
      </c>
      <c r="D26" s="83"/>
      <c r="E26" s="82"/>
      <c r="F26" s="82"/>
      <c r="G26" s="90"/>
      <c r="H26" s="102"/>
      <c r="I26" s="29"/>
    </row>
    <row r="27" spans="1:16" x14ac:dyDescent="0.25">
      <c r="A27" s="24"/>
      <c r="B27" s="87"/>
      <c r="C27" s="69" t="s">
        <v>128</v>
      </c>
      <c r="D27" s="69"/>
      <c r="E27" s="70">
        <f>12*12</f>
        <v>144</v>
      </c>
      <c r="F27" s="70">
        <v>1</v>
      </c>
      <c r="G27" s="65"/>
      <c r="H27" s="65">
        <f>G27*F27*E27</f>
        <v>0</v>
      </c>
      <c r="I27" s="29"/>
    </row>
    <row r="28" spans="1:16" ht="16.5" thickBot="1" x14ac:dyDescent="0.3">
      <c r="A28" s="24"/>
      <c r="B28" s="87"/>
      <c r="C28" s="69" t="s">
        <v>144</v>
      </c>
      <c r="D28" s="69"/>
      <c r="E28" s="70">
        <f>8*6</f>
        <v>48</v>
      </c>
      <c r="F28" s="70">
        <v>1</v>
      </c>
      <c r="G28" s="65"/>
      <c r="H28" s="98">
        <f>G28*F28*E28</f>
        <v>0</v>
      </c>
      <c r="I28" s="29"/>
    </row>
    <row r="29" spans="1:16" ht="16.5" thickBot="1" x14ac:dyDescent="0.3">
      <c r="A29" s="24"/>
      <c r="B29" s="87"/>
      <c r="C29" s="69"/>
      <c r="D29" s="69"/>
      <c r="E29" s="70"/>
      <c r="F29" s="70"/>
      <c r="G29" s="101"/>
      <c r="H29" s="100">
        <f>SUM(H27:H28)</f>
        <v>0</v>
      </c>
      <c r="I29" s="29"/>
    </row>
    <row r="30" spans="1:16" ht="16.5" thickBot="1" x14ac:dyDescent="0.3">
      <c r="A30" s="24"/>
      <c r="B30" s="31">
        <v>4</v>
      </c>
      <c r="C30" s="32" t="s">
        <v>129</v>
      </c>
      <c r="D30" s="84"/>
      <c r="E30" s="85"/>
      <c r="F30" s="85"/>
      <c r="G30" s="94"/>
      <c r="H30" s="103"/>
      <c r="I30" s="15"/>
    </row>
    <row r="31" spans="1:16" ht="16.5" thickBot="1" x14ac:dyDescent="0.3">
      <c r="A31" s="24"/>
      <c r="B31" s="95"/>
      <c r="C31" s="69" t="s">
        <v>130</v>
      </c>
      <c r="D31" s="69"/>
      <c r="E31" s="70">
        <v>1</v>
      </c>
      <c r="F31" s="70">
        <v>1</v>
      </c>
      <c r="G31" s="101"/>
      <c r="H31" s="100">
        <f>G31*F31*E31</f>
        <v>0</v>
      </c>
      <c r="I31" s="29"/>
    </row>
    <row r="32" spans="1:16" ht="16.5" thickBot="1" x14ac:dyDescent="0.3">
      <c r="A32" s="24"/>
      <c r="B32" s="140" t="s">
        <v>10</v>
      </c>
      <c r="C32" s="140"/>
      <c r="D32" s="140"/>
      <c r="E32" s="140"/>
      <c r="F32" s="140"/>
      <c r="G32" s="149"/>
      <c r="H32" s="105">
        <f>H19+H25+H29+H31</f>
        <v>0</v>
      </c>
      <c r="I32" s="29"/>
    </row>
    <row r="33" spans="1:9" ht="16.5" thickBot="1" x14ac:dyDescent="0.3">
      <c r="A33" s="39"/>
      <c r="B33" s="40"/>
      <c r="C33" s="40"/>
      <c r="D33" s="40"/>
      <c r="E33" s="41"/>
      <c r="F33" s="41"/>
      <c r="G33" s="42"/>
      <c r="H33" s="42"/>
      <c r="I33" s="97"/>
    </row>
  </sheetData>
  <mergeCells count="4">
    <mergeCell ref="F5:G5"/>
    <mergeCell ref="F6:G6"/>
    <mergeCell ref="B32:G32"/>
    <mergeCell ref="E1:G1"/>
  </mergeCells>
  <printOptions horizontalCentered="1"/>
  <pageMargins left="0.23622047244094499" right="0.23622047244094499" top="0.74803149606299202" bottom="0.74803149606299202" header="0.31496062992126" footer="0.31496062992126"/>
  <pageSetup paperSize="9"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="93" zoomScaleNormal="93" workbookViewId="0">
      <selection sqref="A1:I34"/>
    </sheetView>
  </sheetViews>
  <sheetFormatPr defaultColWidth="8.7109375" defaultRowHeight="15.75" x14ac:dyDescent="0.25"/>
  <cols>
    <col min="1" max="1" width="4.5703125" style="10" customWidth="1"/>
    <col min="2" max="2" width="24.140625" style="10" customWidth="1"/>
    <col min="3" max="3" width="56.42578125" style="10" bestFit="1" customWidth="1"/>
    <col min="4" max="4" width="18.5703125" style="10" customWidth="1"/>
    <col min="5" max="5" width="11.85546875" style="44" customWidth="1"/>
    <col min="6" max="6" width="11.140625" style="44" customWidth="1"/>
    <col min="7" max="7" width="12.28515625" style="45" customWidth="1"/>
    <col min="8" max="8" width="12.42578125" style="45" customWidth="1"/>
    <col min="9" max="9" width="2.42578125" style="10" customWidth="1"/>
    <col min="10" max="15" width="8.7109375" style="10"/>
    <col min="16" max="16" width="9.85546875" style="10" bestFit="1" customWidth="1"/>
    <col min="17" max="17" width="8.7109375" style="10"/>
    <col min="18" max="18" width="9.7109375" style="10" bestFit="1" customWidth="1"/>
    <col min="19" max="19" width="8.7109375" style="10"/>
    <col min="20" max="20" width="9.42578125" style="10" bestFit="1" customWidth="1"/>
    <col min="21" max="16384" width="8.7109375" style="10"/>
  </cols>
  <sheetData>
    <row r="1" spans="1:16" ht="27.75" customHeight="1" x14ac:dyDescent="0.25">
      <c r="A1" s="5"/>
      <c r="B1" s="6"/>
      <c r="C1" s="6"/>
      <c r="D1" s="6"/>
      <c r="E1" s="7"/>
      <c r="F1" s="150" t="s">
        <v>174</v>
      </c>
      <c r="G1" s="150"/>
      <c r="H1" s="8"/>
      <c r="I1" s="9"/>
    </row>
    <row r="2" spans="1:16" ht="14.45" customHeight="1" x14ac:dyDescent="0.25">
      <c r="A2" s="11"/>
      <c r="B2" s="12"/>
      <c r="C2" s="12"/>
      <c r="D2" s="12"/>
      <c r="E2" s="16" t="s">
        <v>19</v>
      </c>
      <c r="F2" s="12" t="s">
        <v>32</v>
      </c>
      <c r="G2" s="14"/>
      <c r="H2" s="14"/>
      <c r="I2" s="15"/>
    </row>
    <row r="3" spans="1:16" ht="14.45" customHeight="1" x14ac:dyDescent="0.25">
      <c r="A3" s="11"/>
      <c r="B3" s="12"/>
      <c r="C3" s="12"/>
      <c r="D3" s="12"/>
      <c r="E3" s="16" t="s">
        <v>18</v>
      </c>
      <c r="F3" s="12" t="s">
        <v>73</v>
      </c>
      <c r="G3" s="14"/>
      <c r="H3" s="14"/>
      <c r="I3" s="15"/>
    </row>
    <row r="4" spans="1:16" x14ac:dyDescent="0.25">
      <c r="A4" s="11"/>
      <c r="B4" s="12"/>
      <c r="C4" s="12"/>
      <c r="D4" s="12"/>
      <c r="E4" s="81"/>
      <c r="F4" s="12"/>
      <c r="G4" s="14"/>
      <c r="H4" s="14"/>
      <c r="I4" s="15"/>
    </row>
    <row r="5" spans="1:16" ht="14.45" customHeight="1" x14ac:dyDescent="0.25">
      <c r="A5" s="11"/>
      <c r="B5" s="2" t="s">
        <v>13</v>
      </c>
      <c r="C5" s="17" t="s">
        <v>20</v>
      </c>
      <c r="D5" s="17"/>
      <c r="E5" s="16" t="s">
        <v>17</v>
      </c>
      <c r="F5" s="139" t="s">
        <v>30</v>
      </c>
      <c r="G5" s="139"/>
      <c r="H5" s="14"/>
      <c r="I5" s="15"/>
    </row>
    <row r="6" spans="1:16" ht="14.45" customHeight="1" x14ac:dyDescent="0.25">
      <c r="A6" s="11"/>
      <c r="B6" s="2" t="s">
        <v>12</v>
      </c>
      <c r="C6" s="12" t="s">
        <v>20</v>
      </c>
      <c r="D6" s="12"/>
      <c r="E6" s="16" t="s">
        <v>16</v>
      </c>
      <c r="F6" s="139" t="s">
        <v>30</v>
      </c>
      <c r="G6" s="139"/>
      <c r="H6" s="14"/>
      <c r="I6" s="15"/>
    </row>
    <row r="7" spans="1:16" ht="14.45" customHeight="1" x14ac:dyDescent="0.25">
      <c r="A7" s="11"/>
      <c r="B7" s="2" t="s">
        <v>14</v>
      </c>
      <c r="C7" s="12" t="s">
        <v>101</v>
      </c>
      <c r="D7" s="12"/>
      <c r="E7" s="16" t="s">
        <v>15</v>
      </c>
      <c r="F7" s="13">
        <v>1</v>
      </c>
      <c r="G7" s="18"/>
      <c r="H7" s="14"/>
      <c r="I7" s="15"/>
    </row>
    <row r="8" spans="1:16" x14ac:dyDescent="0.25">
      <c r="A8" s="11"/>
      <c r="B8" s="12"/>
      <c r="C8" s="12"/>
      <c r="D8" s="12"/>
      <c r="E8" s="13"/>
      <c r="F8" s="13"/>
      <c r="G8" s="14"/>
      <c r="H8" s="14"/>
      <c r="I8" s="15"/>
    </row>
    <row r="9" spans="1:16" s="23" customFormat="1" ht="31.5" x14ac:dyDescent="0.25">
      <c r="A9" s="19"/>
      <c r="B9" s="20" t="s">
        <v>4</v>
      </c>
      <c r="C9" s="20" t="s">
        <v>5</v>
      </c>
      <c r="D9" s="20" t="s">
        <v>11</v>
      </c>
      <c r="E9" s="20" t="s">
        <v>6</v>
      </c>
      <c r="F9" s="20" t="s">
        <v>7</v>
      </c>
      <c r="G9" s="21" t="s">
        <v>8</v>
      </c>
      <c r="H9" s="21" t="s">
        <v>9</v>
      </c>
      <c r="I9" s="22"/>
    </row>
    <row r="10" spans="1:16" s="30" customFormat="1" x14ac:dyDescent="0.25">
      <c r="A10" s="24"/>
      <c r="B10" s="25"/>
      <c r="C10" s="26"/>
      <c r="D10" s="25"/>
      <c r="E10" s="27"/>
      <c r="F10" s="27"/>
      <c r="G10" s="28"/>
      <c r="H10" s="28"/>
      <c r="I10" s="29"/>
    </row>
    <row r="11" spans="1:16" s="30" customFormat="1" x14ac:dyDescent="0.25">
      <c r="A11" s="24"/>
      <c r="B11" s="31">
        <v>1</v>
      </c>
      <c r="C11" s="32" t="s">
        <v>24</v>
      </c>
      <c r="D11" s="33"/>
      <c r="E11" s="34"/>
      <c r="F11" s="34"/>
      <c r="G11" s="51"/>
      <c r="H11" s="49"/>
      <c r="I11" s="29"/>
      <c r="P11" s="55"/>
    </row>
    <row r="12" spans="1:16" s="30" customFormat="1" x14ac:dyDescent="0.25">
      <c r="A12" s="24"/>
      <c r="B12" s="35"/>
      <c r="C12" s="50" t="s">
        <v>74</v>
      </c>
      <c r="D12" s="69"/>
      <c r="E12" s="70">
        <v>1</v>
      </c>
      <c r="F12" s="70">
        <v>1</v>
      </c>
      <c r="G12" s="65"/>
      <c r="H12" s="65">
        <f>G12*F12*E12</f>
        <v>0</v>
      </c>
      <c r="I12" s="29"/>
      <c r="P12" s="55"/>
    </row>
    <row r="13" spans="1:16" s="30" customFormat="1" x14ac:dyDescent="0.25">
      <c r="A13" s="24"/>
      <c r="B13" s="35"/>
      <c r="C13" s="50" t="s">
        <v>25</v>
      </c>
      <c r="D13" s="69"/>
      <c r="E13" s="70">
        <v>1</v>
      </c>
      <c r="F13" s="70">
        <v>1</v>
      </c>
      <c r="G13" s="65"/>
      <c r="H13" s="65">
        <f t="shared" ref="H13:H19" si="0">G13*F13*E13</f>
        <v>0</v>
      </c>
      <c r="I13" s="29"/>
      <c r="P13" s="55"/>
    </row>
    <row r="14" spans="1:16" s="30" customFormat="1" x14ac:dyDescent="0.25">
      <c r="A14" s="24"/>
      <c r="B14" s="35"/>
      <c r="C14" s="69" t="s">
        <v>26</v>
      </c>
      <c r="D14" s="69"/>
      <c r="E14" s="70">
        <v>1</v>
      </c>
      <c r="F14" s="70">
        <v>1</v>
      </c>
      <c r="G14" s="65"/>
      <c r="H14" s="65">
        <f t="shared" si="0"/>
        <v>0</v>
      </c>
      <c r="I14" s="29"/>
      <c r="P14" s="55"/>
    </row>
    <row r="15" spans="1:16" s="30" customFormat="1" x14ac:dyDescent="0.25">
      <c r="A15" s="24"/>
      <c r="B15" s="35"/>
      <c r="C15" s="69" t="s">
        <v>27</v>
      </c>
      <c r="D15" s="69"/>
      <c r="E15" s="70">
        <v>1</v>
      </c>
      <c r="F15" s="70">
        <v>1</v>
      </c>
      <c r="G15" s="65"/>
      <c r="H15" s="65">
        <f t="shared" si="0"/>
        <v>0</v>
      </c>
      <c r="I15" s="29"/>
      <c r="P15" s="55"/>
    </row>
    <row r="16" spans="1:16" s="30" customFormat="1" ht="31.5" x14ac:dyDescent="0.25">
      <c r="A16" s="24"/>
      <c r="B16" s="35"/>
      <c r="C16" s="72" t="s">
        <v>88</v>
      </c>
      <c r="D16" s="69"/>
      <c r="E16" s="70">
        <v>18</v>
      </c>
      <c r="F16" s="70">
        <v>1</v>
      </c>
      <c r="G16" s="65"/>
      <c r="H16" s="65">
        <f t="shared" si="0"/>
        <v>0</v>
      </c>
      <c r="I16" s="29"/>
      <c r="P16" s="55"/>
    </row>
    <row r="17" spans="1:16" s="30" customFormat="1" x14ac:dyDescent="0.25">
      <c r="A17" s="24"/>
      <c r="B17" s="35"/>
      <c r="C17" s="72" t="s">
        <v>68</v>
      </c>
      <c r="D17" s="69"/>
      <c r="E17" s="70">
        <v>1</v>
      </c>
      <c r="F17" s="70">
        <v>1</v>
      </c>
      <c r="G17" s="65"/>
      <c r="H17" s="65">
        <f t="shared" si="0"/>
        <v>0</v>
      </c>
      <c r="I17" s="29"/>
      <c r="P17" s="55"/>
    </row>
    <row r="18" spans="1:16" s="30" customFormat="1" x14ac:dyDescent="0.25">
      <c r="A18" s="24"/>
      <c r="B18" s="35"/>
      <c r="C18" s="72" t="s">
        <v>69</v>
      </c>
      <c r="D18" s="69"/>
      <c r="E18" s="70">
        <v>2</v>
      </c>
      <c r="F18" s="70">
        <v>1</v>
      </c>
      <c r="G18" s="65"/>
      <c r="H18" s="65">
        <f t="shared" si="0"/>
        <v>0</v>
      </c>
      <c r="I18" s="29"/>
      <c r="P18" s="55"/>
    </row>
    <row r="19" spans="1:16" s="30" customFormat="1" ht="16.5" thickBot="1" x14ac:dyDescent="0.3">
      <c r="A19" s="24"/>
      <c r="B19" s="35"/>
      <c r="C19" s="72" t="s">
        <v>48</v>
      </c>
      <c r="D19" s="69"/>
      <c r="E19" s="70">
        <v>1</v>
      </c>
      <c r="F19" s="70">
        <v>1</v>
      </c>
      <c r="G19" s="71"/>
      <c r="H19" s="98">
        <f t="shared" si="0"/>
        <v>0</v>
      </c>
      <c r="I19" s="29"/>
      <c r="P19" s="55"/>
    </row>
    <row r="20" spans="1:16" s="30" customFormat="1" ht="16.5" thickBot="1" x14ac:dyDescent="0.3">
      <c r="A20" s="24" t="s">
        <v>138</v>
      </c>
      <c r="B20" s="35"/>
      <c r="C20" s="72"/>
      <c r="D20" s="69"/>
      <c r="E20" s="70"/>
      <c r="F20" s="70"/>
      <c r="G20" s="71"/>
      <c r="H20" s="100">
        <f>SUM(H12:H19)</f>
        <v>0</v>
      </c>
      <c r="I20" s="29"/>
      <c r="P20" s="55"/>
    </row>
    <row r="21" spans="1:16" s="30" customFormat="1" x14ac:dyDescent="0.25">
      <c r="A21" s="24"/>
      <c r="B21" s="31">
        <v>2</v>
      </c>
      <c r="C21" s="32" t="s">
        <v>28</v>
      </c>
      <c r="D21" s="84"/>
      <c r="E21" s="85"/>
      <c r="F21" s="85"/>
      <c r="G21" s="86"/>
      <c r="H21" s="99"/>
      <c r="I21" s="29"/>
      <c r="P21" s="55"/>
    </row>
    <row r="22" spans="1:16" s="30" customFormat="1" x14ac:dyDescent="0.25">
      <c r="A22" s="24"/>
      <c r="B22" s="87"/>
      <c r="C22" s="50" t="s">
        <v>127</v>
      </c>
      <c r="D22" s="69"/>
      <c r="E22" s="70">
        <v>1</v>
      </c>
      <c r="F22" s="70">
        <v>1</v>
      </c>
      <c r="G22" s="65"/>
      <c r="H22" s="65">
        <f>G22*F22*E22</f>
        <v>0</v>
      </c>
      <c r="I22" s="29"/>
      <c r="P22" s="55"/>
    </row>
    <row r="23" spans="1:16" s="30" customFormat="1" x14ac:dyDescent="0.25">
      <c r="A23" s="24"/>
      <c r="B23" s="87"/>
      <c r="C23" s="50" t="s">
        <v>56</v>
      </c>
      <c r="D23" s="69"/>
      <c r="E23" s="70">
        <v>1</v>
      </c>
      <c r="F23" s="70">
        <v>1</v>
      </c>
      <c r="G23" s="65"/>
      <c r="H23" s="65">
        <f>G23*F23*E23</f>
        <v>0</v>
      </c>
      <c r="I23" s="29"/>
    </row>
    <row r="24" spans="1:16" s="30" customFormat="1" x14ac:dyDescent="0.25">
      <c r="A24" s="24"/>
      <c r="B24" s="87"/>
      <c r="C24" s="69" t="s">
        <v>57</v>
      </c>
      <c r="D24" s="69"/>
      <c r="E24" s="70">
        <v>1</v>
      </c>
      <c r="F24" s="70">
        <v>1</v>
      </c>
      <c r="G24" s="65"/>
      <c r="H24" s="65">
        <f>G24*F24*E24</f>
        <v>0</v>
      </c>
      <c r="I24" s="29"/>
    </row>
    <row r="25" spans="1:16" s="30" customFormat="1" ht="16.5" thickBot="1" x14ac:dyDescent="0.3">
      <c r="A25" s="24"/>
      <c r="B25" s="87"/>
      <c r="C25" s="69" t="s">
        <v>29</v>
      </c>
      <c r="D25" s="69"/>
      <c r="E25" s="70">
        <v>1</v>
      </c>
      <c r="F25" s="70">
        <v>1</v>
      </c>
      <c r="G25" s="65"/>
      <c r="H25" s="98">
        <f>G25*F25*E25</f>
        <v>0</v>
      </c>
      <c r="I25" s="29"/>
    </row>
    <row r="26" spans="1:16" s="30" customFormat="1" ht="16.5" thickBot="1" x14ac:dyDescent="0.3">
      <c r="A26" s="24"/>
      <c r="B26" s="87"/>
      <c r="C26" s="69"/>
      <c r="D26" s="69"/>
      <c r="E26" s="70"/>
      <c r="F26" s="70"/>
      <c r="G26" s="101"/>
      <c r="H26" s="100">
        <f>SUM(H22:H25)</f>
        <v>0</v>
      </c>
      <c r="I26" s="29"/>
    </row>
    <row r="27" spans="1:16" s="30" customFormat="1" x14ac:dyDescent="0.25">
      <c r="A27" s="24"/>
      <c r="B27" s="31">
        <v>3</v>
      </c>
      <c r="C27" s="32" t="s">
        <v>23</v>
      </c>
      <c r="D27" s="83"/>
      <c r="E27" s="82"/>
      <c r="F27" s="82"/>
      <c r="G27" s="90"/>
      <c r="H27" s="102"/>
      <c r="I27" s="29"/>
    </row>
    <row r="28" spans="1:16" s="30" customFormat="1" x14ac:dyDescent="0.25">
      <c r="A28" s="24"/>
      <c r="B28" s="87"/>
      <c r="C28" s="50" t="s">
        <v>128</v>
      </c>
      <c r="D28" s="69"/>
      <c r="E28" s="70">
        <f>12*12</f>
        <v>144</v>
      </c>
      <c r="F28" s="70">
        <v>1</v>
      </c>
      <c r="G28" s="65"/>
      <c r="H28" s="65">
        <f>G28*F28*E28</f>
        <v>0</v>
      </c>
      <c r="I28" s="29"/>
    </row>
    <row r="29" spans="1:16" s="30" customFormat="1" ht="16.5" thickBot="1" x14ac:dyDescent="0.3">
      <c r="A29" s="24"/>
      <c r="B29" s="87"/>
      <c r="C29" s="50" t="s">
        <v>144</v>
      </c>
      <c r="D29" s="69"/>
      <c r="E29" s="70">
        <f>8*6</f>
        <v>48</v>
      </c>
      <c r="F29" s="70">
        <v>1</v>
      </c>
      <c r="G29" s="65"/>
      <c r="H29" s="98">
        <f>G29*F29*E29</f>
        <v>0</v>
      </c>
      <c r="I29" s="29"/>
    </row>
    <row r="30" spans="1:16" s="30" customFormat="1" ht="16.5" thickBot="1" x14ac:dyDescent="0.3">
      <c r="A30" s="24"/>
      <c r="B30" s="87"/>
      <c r="C30" s="50"/>
      <c r="D30" s="69"/>
      <c r="E30" s="70"/>
      <c r="F30" s="70"/>
      <c r="G30" s="101"/>
      <c r="H30" s="100">
        <f>SUM(H28:H29)</f>
        <v>0</v>
      </c>
      <c r="I30" s="29"/>
    </row>
    <row r="31" spans="1:16" s="30" customFormat="1" ht="16.5" thickBot="1" x14ac:dyDescent="0.3">
      <c r="A31" s="24"/>
      <c r="B31" s="31">
        <v>4</v>
      </c>
      <c r="C31" s="32" t="s">
        <v>129</v>
      </c>
      <c r="D31" s="84"/>
      <c r="E31" s="85"/>
      <c r="F31" s="85"/>
      <c r="G31" s="94"/>
      <c r="H31" s="103"/>
      <c r="I31" s="29"/>
    </row>
    <row r="32" spans="1:16" ht="16.5" thickBot="1" x14ac:dyDescent="0.3">
      <c r="A32" s="24"/>
      <c r="B32" s="95"/>
      <c r="C32" s="50" t="s">
        <v>130</v>
      </c>
      <c r="D32" s="69"/>
      <c r="E32" s="70">
        <v>1</v>
      </c>
      <c r="F32" s="70">
        <v>1</v>
      </c>
      <c r="G32" s="101"/>
      <c r="H32" s="100">
        <f>G32*F32*E32</f>
        <v>0</v>
      </c>
      <c r="I32" s="29"/>
    </row>
    <row r="33" spans="1:9" x14ac:dyDescent="0.25">
      <c r="A33" s="24"/>
      <c r="B33" s="142" t="s">
        <v>143</v>
      </c>
      <c r="C33" s="142"/>
      <c r="D33" s="142"/>
      <c r="E33" s="142"/>
      <c r="F33" s="142"/>
      <c r="G33" s="142"/>
      <c r="H33" s="104">
        <f>H20+H26+H30+H32</f>
        <v>0</v>
      </c>
      <c r="I33" s="29"/>
    </row>
    <row r="34" spans="1:9" ht="16.5" thickBot="1" x14ac:dyDescent="0.3">
      <c r="A34" s="39"/>
      <c r="B34" s="40"/>
      <c r="C34" s="40"/>
      <c r="D34" s="40"/>
      <c r="E34" s="41"/>
      <c r="F34" s="41"/>
      <c r="G34" s="42"/>
      <c r="H34" s="42"/>
      <c r="I34" s="43"/>
    </row>
  </sheetData>
  <mergeCells count="4">
    <mergeCell ref="F5:G5"/>
    <mergeCell ref="F6:G6"/>
    <mergeCell ref="B33:G33"/>
    <mergeCell ref="F1:G1"/>
  </mergeCells>
  <printOptions horizontalCentered="1"/>
  <pageMargins left="0.23622047244094499" right="0.23622047244094499" top="0.74803149606299202" bottom="0.74803149606299202" header="0.31496062992126" footer="0.31496062992126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="110" zoomScaleNormal="110" workbookViewId="0">
      <selection activeCell="B1" sqref="B1:F20"/>
    </sheetView>
  </sheetViews>
  <sheetFormatPr defaultRowHeight="15.75" x14ac:dyDescent="0.25"/>
  <cols>
    <col min="1" max="1" width="9.140625" style="10"/>
    <col min="2" max="2" width="6.5703125" style="44" customWidth="1"/>
    <col min="3" max="3" width="28" style="10" customWidth="1"/>
    <col min="4" max="4" width="23.140625" style="10" customWidth="1"/>
    <col min="5" max="5" width="43.85546875" style="44" customWidth="1"/>
    <col min="6" max="6" width="14" style="45" customWidth="1"/>
    <col min="7" max="7" width="9.28515625" style="10" bestFit="1" customWidth="1"/>
    <col min="8" max="16384" width="9.140625" style="10"/>
  </cols>
  <sheetData>
    <row r="1" spans="1:7" ht="27.75" customHeight="1" x14ac:dyDescent="0.25">
      <c r="A1" s="12"/>
      <c r="B1" s="13"/>
      <c r="C1" s="12"/>
      <c r="D1" s="12"/>
      <c r="E1" s="154" t="s">
        <v>173</v>
      </c>
      <c r="F1" s="154"/>
      <c r="G1" s="12"/>
    </row>
    <row r="2" spans="1:7" x14ac:dyDescent="0.25">
      <c r="A2" s="12"/>
      <c r="B2" s="153" t="s">
        <v>112</v>
      </c>
      <c r="C2" s="153"/>
      <c r="D2" s="153"/>
      <c r="E2" s="153"/>
      <c r="F2" s="153"/>
      <c r="G2" s="12"/>
    </row>
    <row r="3" spans="1:7" ht="14.45" customHeight="1" x14ac:dyDescent="0.25">
      <c r="A3" s="12"/>
      <c r="B3" s="1" t="s">
        <v>0</v>
      </c>
      <c r="C3" s="1" t="s">
        <v>1</v>
      </c>
      <c r="D3" s="1" t="s">
        <v>62</v>
      </c>
      <c r="E3" s="1" t="s">
        <v>2</v>
      </c>
      <c r="F3" s="3" t="s">
        <v>3</v>
      </c>
      <c r="G3" s="12"/>
    </row>
    <row r="4" spans="1:7" ht="14.45" customHeight="1" x14ac:dyDescent="0.25">
      <c r="A4" s="12"/>
      <c r="B4" s="46">
        <v>1</v>
      </c>
      <c r="C4" s="46" t="s">
        <v>32</v>
      </c>
      <c r="D4" s="46" t="s">
        <v>96</v>
      </c>
      <c r="E4" s="46" t="s">
        <v>97</v>
      </c>
      <c r="F4" s="4">
        <f>'MR G.02 (MC)'!H33</f>
        <v>0</v>
      </c>
      <c r="G4" s="12"/>
    </row>
    <row r="5" spans="1:7" ht="14.45" customHeight="1" x14ac:dyDescent="0.25">
      <c r="A5" s="12"/>
      <c r="B5" s="46">
        <v>2</v>
      </c>
      <c r="C5" s="46" t="s">
        <v>34</v>
      </c>
      <c r="D5" s="46" t="s">
        <v>96</v>
      </c>
      <c r="E5" s="46" t="s">
        <v>98</v>
      </c>
      <c r="F5" s="4">
        <f>'MR G.03 (RCG)'!H32</f>
        <v>0</v>
      </c>
      <c r="G5" s="12"/>
    </row>
    <row r="6" spans="1:7" ht="14.45" customHeight="1" x14ac:dyDescent="0.25">
      <c r="A6" s="12"/>
      <c r="B6" s="46">
        <v>3</v>
      </c>
      <c r="C6" s="46" t="s">
        <v>52</v>
      </c>
      <c r="D6" s="46" t="s">
        <v>65</v>
      </c>
      <c r="E6" s="46" t="s">
        <v>91</v>
      </c>
      <c r="F6" s="4">
        <f>'Hall 3 (MLT)'!H46</f>
        <v>0</v>
      </c>
      <c r="G6" s="12"/>
    </row>
    <row r="7" spans="1:7" ht="14.45" customHeight="1" x14ac:dyDescent="0.25">
      <c r="A7" s="12"/>
      <c r="B7" s="46">
        <v>4</v>
      </c>
      <c r="C7" s="46" t="s">
        <v>45</v>
      </c>
      <c r="D7" s="46" t="s">
        <v>65</v>
      </c>
      <c r="E7" s="46" t="s">
        <v>111</v>
      </c>
      <c r="F7" s="4">
        <f>'Hall 1 (PCCW)'!H39</f>
        <v>0</v>
      </c>
      <c r="G7" s="12"/>
    </row>
    <row r="8" spans="1:7" ht="14.45" customHeight="1" x14ac:dyDescent="0.25">
      <c r="A8" s="12"/>
      <c r="B8" s="46">
        <v>5</v>
      </c>
      <c r="C8" s="46" t="s">
        <v>94</v>
      </c>
      <c r="D8" s="46" t="s">
        <v>65</v>
      </c>
      <c r="E8" s="46" t="s">
        <v>139</v>
      </c>
      <c r="F8" s="4">
        <f>'Poolside Lawns'!H18</f>
        <v>0</v>
      </c>
      <c r="G8" s="12"/>
    </row>
    <row r="9" spans="1:7" ht="14.45" customHeight="1" x14ac:dyDescent="0.25">
      <c r="A9" s="12"/>
      <c r="B9" s="46">
        <v>6</v>
      </c>
      <c r="C9" s="46" t="s">
        <v>45</v>
      </c>
      <c r="D9" s="46" t="s">
        <v>66</v>
      </c>
      <c r="E9" s="46" t="s">
        <v>140</v>
      </c>
      <c r="F9" s="4">
        <f>'Hall 1 (PCCC)'!H46</f>
        <v>0</v>
      </c>
      <c r="G9" s="12"/>
    </row>
    <row r="10" spans="1:7" ht="14.45" customHeight="1" x14ac:dyDescent="0.25">
      <c r="A10" s="12"/>
      <c r="B10" s="46">
        <v>7</v>
      </c>
      <c r="C10" s="46" t="s">
        <v>51</v>
      </c>
      <c r="D10" s="46" t="s">
        <v>66</v>
      </c>
      <c r="E10" s="46" t="s">
        <v>92</v>
      </c>
      <c r="F10" s="4">
        <f>'Hall 2 (ST)'!H47</f>
        <v>0</v>
      </c>
      <c r="G10" s="12"/>
    </row>
    <row r="11" spans="1:7" ht="14.45" customHeight="1" x14ac:dyDescent="0.25">
      <c r="A11" s="12"/>
      <c r="B11" s="46">
        <v>8</v>
      </c>
      <c r="C11" s="46" t="s">
        <v>52</v>
      </c>
      <c r="D11" s="46" t="s">
        <v>66</v>
      </c>
      <c r="E11" s="46" t="s">
        <v>93</v>
      </c>
      <c r="F11" s="4">
        <f>'Hall 3 (INV)'!H46</f>
        <v>0</v>
      </c>
      <c r="G11" s="12"/>
    </row>
    <row r="12" spans="1:7" ht="14.45" customHeight="1" x14ac:dyDescent="0.25">
      <c r="A12" s="12"/>
      <c r="B12" s="46">
        <v>9</v>
      </c>
      <c r="C12" s="46" t="s">
        <v>52</v>
      </c>
      <c r="D12" s="46" t="s">
        <v>67</v>
      </c>
      <c r="E12" s="46" t="s">
        <v>81</v>
      </c>
      <c r="F12" s="4">
        <f>'Hall 3 (Plenary)'!H48</f>
        <v>0</v>
      </c>
      <c r="G12" s="12"/>
    </row>
    <row r="13" spans="1:7" ht="14.45" customHeight="1" x14ac:dyDescent="0.25">
      <c r="A13" s="12"/>
      <c r="B13" s="46">
        <v>10</v>
      </c>
      <c r="C13" s="46" t="s">
        <v>79</v>
      </c>
      <c r="D13" s="46" t="s">
        <v>67</v>
      </c>
      <c r="E13" s="46" t="s">
        <v>141</v>
      </c>
      <c r="F13" s="4">
        <f>'Ballroom '!H32</f>
        <v>0</v>
      </c>
      <c r="G13" s="12"/>
    </row>
    <row r="14" spans="1:7" ht="14.45" customHeight="1" x14ac:dyDescent="0.25">
      <c r="A14" s="12"/>
      <c r="B14" s="46">
        <v>11</v>
      </c>
      <c r="C14" s="46" t="s">
        <v>63</v>
      </c>
      <c r="D14" s="46" t="s">
        <v>99</v>
      </c>
      <c r="E14" s="46" t="s">
        <v>110</v>
      </c>
      <c r="F14" s="4">
        <f>'Breakout rooms'!H61+'Breakout rooms'!H29</f>
        <v>0</v>
      </c>
      <c r="G14" s="12"/>
    </row>
    <row r="15" spans="1:7" ht="14.45" customHeight="1" x14ac:dyDescent="0.25">
      <c r="A15" s="12"/>
      <c r="B15" s="46">
        <v>12</v>
      </c>
      <c r="C15" s="47" t="s">
        <v>77</v>
      </c>
      <c r="D15" s="46" t="s">
        <v>67</v>
      </c>
      <c r="E15" s="46" t="s">
        <v>142</v>
      </c>
      <c r="F15" s="4">
        <f>'Additional BR (Plenary day)'!H29</f>
        <v>0</v>
      </c>
      <c r="G15" s="12"/>
    </row>
    <row r="16" spans="1:7" ht="14.45" customHeight="1" x14ac:dyDescent="0.25">
      <c r="A16" s="12"/>
      <c r="B16" s="46">
        <v>13</v>
      </c>
      <c r="C16" s="46" t="s">
        <v>63</v>
      </c>
      <c r="D16" s="46" t="s">
        <v>64</v>
      </c>
      <c r="E16" s="46" t="s">
        <v>95</v>
      </c>
      <c r="F16" s="4">
        <f>'MR G.02 to MR G.04 (DFI)'!H39</f>
        <v>0</v>
      </c>
      <c r="G16" s="12"/>
    </row>
    <row r="17" spans="1:9" ht="14.45" customHeight="1" x14ac:dyDescent="0.25">
      <c r="A17" s="12"/>
      <c r="B17" s="46">
        <v>14</v>
      </c>
      <c r="C17" s="46" t="s">
        <v>117</v>
      </c>
      <c r="D17" s="46" t="s">
        <v>118</v>
      </c>
      <c r="E17" s="46" t="s">
        <v>119</v>
      </c>
      <c r="F17" s="4">
        <f>'BU Sect &amp; ECGC Control Room'!H15</f>
        <v>0</v>
      </c>
      <c r="G17" s="12"/>
    </row>
    <row r="18" spans="1:9" ht="14.45" customHeight="1" x14ac:dyDescent="0.25">
      <c r="A18" s="12"/>
      <c r="B18" s="48"/>
      <c r="C18" s="131"/>
      <c r="D18" s="131"/>
      <c r="E18" s="132" t="s">
        <v>22</v>
      </c>
      <c r="F18" s="135">
        <f>SUM(F4:F17)</f>
        <v>0</v>
      </c>
      <c r="G18" s="12"/>
      <c r="H18" s="45"/>
    </row>
    <row r="19" spans="1:9" ht="14.45" customHeight="1" x14ac:dyDescent="0.25">
      <c r="A19" s="12"/>
      <c r="B19" s="48"/>
      <c r="C19" s="133"/>
      <c r="D19" s="133"/>
      <c r="E19" s="134" t="s">
        <v>21</v>
      </c>
      <c r="F19" s="4">
        <f>F18*18%</f>
        <v>0</v>
      </c>
      <c r="G19" s="12"/>
    </row>
    <row r="20" spans="1:9" x14ac:dyDescent="0.25">
      <c r="A20" s="12"/>
      <c r="B20" s="48"/>
      <c r="C20" s="151" t="s">
        <v>9</v>
      </c>
      <c r="D20" s="151"/>
      <c r="E20" s="152"/>
      <c r="F20" s="135">
        <f>F18+F19</f>
        <v>0</v>
      </c>
      <c r="G20" s="12"/>
      <c r="I20" s="45"/>
    </row>
    <row r="21" spans="1:9" x14ac:dyDescent="0.25">
      <c r="A21" s="12"/>
      <c r="B21" s="13"/>
      <c r="C21" s="12"/>
      <c r="D21" s="12"/>
      <c r="E21" s="13"/>
      <c r="F21" s="14"/>
      <c r="G21" s="12"/>
    </row>
    <row r="22" spans="1:9" x14ac:dyDescent="0.25">
      <c r="A22" s="12"/>
      <c r="B22" s="13"/>
      <c r="C22" s="12"/>
      <c r="D22" s="12"/>
      <c r="E22" s="13"/>
      <c r="F22" s="14"/>
      <c r="G22" s="12"/>
    </row>
    <row r="25" spans="1:9" x14ac:dyDescent="0.25">
      <c r="I25" s="45"/>
    </row>
  </sheetData>
  <sortState ref="B4:F16">
    <sortCondition ref="D4:D16"/>
  </sortState>
  <mergeCells count="3">
    <mergeCell ref="C20:E20"/>
    <mergeCell ref="B2:F2"/>
    <mergeCell ref="E1:F1"/>
  </mergeCells>
  <printOptions horizontalCentered="1"/>
  <pageMargins left="0.23622047244094499" right="0.23622047244094499" top="0.74803149606299202" bottom="0.74803149606299202" header="0.31496062992126" footer="0.31496062992126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6</vt:i4>
      </vt:variant>
    </vt:vector>
  </HeadingPairs>
  <TitlesOfParts>
    <vt:vector size="21" baseType="lpstr">
      <vt:lpstr>BU Sect &amp; ECGC Control Room</vt:lpstr>
      <vt:lpstr>MR G.02 to MR G.04 (DFI)</vt:lpstr>
      <vt:lpstr>Additional BR (Plenary day)</vt:lpstr>
      <vt:lpstr>Breakout rooms</vt:lpstr>
      <vt:lpstr>Ballroom </vt:lpstr>
      <vt:lpstr>Hall 3 (Plenary)</vt:lpstr>
      <vt:lpstr>Hall 3 (INV)</vt:lpstr>
      <vt:lpstr>Hall 2 (ST)</vt:lpstr>
      <vt:lpstr>Hall 1 (PCCC)</vt:lpstr>
      <vt:lpstr>Poolside Lawns</vt:lpstr>
      <vt:lpstr>Hall 1 (PCCW)</vt:lpstr>
      <vt:lpstr>Hall 3 (MLT)</vt:lpstr>
      <vt:lpstr>MR G.03 (RCG)</vt:lpstr>
      <vt:lpstr>MR G.02 (MC)</vt:lpstr>
      <vt:lpstr>Consolidated Sheet</vt:lpstr>
      <vt:lpstr>'Breakout rooms'!Print_Area</vt:lpstr>
      <vt:lpstr>'Consolidated Sheet'!Print_Area</vt:lpstr>
      <vt:lpstr>'Hall 1 (PCCC)'!Print_Area</vt:lpstr>
      <vt:lpstr>'Hall 1 (PCCW)'!Print_Area</vt:lpstr>
      <vt:lpstr>'Hall 2 (ST)'!Print_Area</vt:lpstr>
      <vt:lpstr>'Hall 3 (INV)'!Print_Area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Shashank</dc:creator>
  <cp:lastModifiedBy>Gaurav Tewari</cp:lastModifiedBy>
  <cp:lastPrinted>2019-08-19T09:31:18Z</cp:lastPrinted>
  <dcterms:created xsi:type="dcterms:W3CDTF">2017-06-02T07:37:09Z</dcterms:created>
  <dcterms:modified xsi:type="dcterms:W3CDTF">2019-08-28T06:01:22Z</dcterms:modified>
</cp:coreProperties>
</file>